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s102233\Desktop\介護休業給付金（算出表・早見表）20190801\"/>
    </mc:Choice>
  </mc:AlternateContent>
  <xr:revisionPtr revIDLastSave="0" documentId="13_ncr:1_{EEEC7EA9-E3C0-4A21-82E4-6A0BE94BC255}" xr6:coauthVersionLast="43" xr6:coauthVersionMax="43" xr10:uidLastSave="{00000000-0000-0000-0000-000000000000}"/>
  <bookViews>
    <workbookView xWindow="-108" yWindow="-108" windowWidth="23256" windowHeight="12720" xr2:uid="{00000000-000D-0000-FFFF-FFFF00000000}"/>
  </bookViews>
  <sheets>
    <sheet name="介護休業給付" sheetId="3" r:id="rId1"/>
    <sheet name="計算シート" sheetId="8" r:id="rId2"/>
  </sheets>
  <definedNames>
    <definedName name="_xlnm._FilterDatabase" localSheetId="0" hidden="1">介護休業給付!$D$6:$G$7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8" l="1"/>
  <c r="D8" i="8"/>
  <c r="D7" i="8"/>
  <c r="D10" i="8" l="1"/>
  <c r="D12" i="3" s="1"/>
  <c r="D13" i="3" l="1"/>
  <c r="D14" i="3" s="1"/>
</calcChain>
</file>

<file path=xl/sharedStrings.xml><?xml version="1.0" encoding="utf-8"?>
<sst xmlns="http://schemas.openxmlformats.org/spreadsheetml/2006/main" count="22" uniqueCount="20">
  <si>
    <t>１．条件</t>
    <rPh sb="2" eb="4">
      <t>ジョウケン</t>
    </rPh>
    <phoneticPr fontId="1"/>
  </si>
  <si>
    <t>円</t>
    <rPh sb="0" eb="1">
      <t>エン</t>
    </rPh>
    <phoneticPr fontId="1"/>
  </si>
  <si>
    <t>賃金日額</t>
    <rPh sb="0" eb="2">
      <t>チンギン</t>
    </rPh>
    <rPh sb="2" eb="4">
      <t>ニチガク</t>
    </rPh>
    <phoneticPr fontId="1"/>
  </si>
  <si>
    <t>上限</t>
    <rPh sb="0" eb="2">
      <t>ジョウゲン</t>
    </rPh>
    <phoneticPr fontId="1"/>
  </si>
  <si>
    <t>下限</t>
    <rPh sb="0" eb="2">
      <t>カゲン</t>
    </rPh>
    <phoneticPr fontId="1"/>
  </si>
  <si>
    <t>賃金日額算出</t>
    <rPh sb="0" eb="2">
      <t>チンギン</t>
    </rPh>
    <rPh sb="2" eb="4">
      <t>ニチガク</t>
    </rPh>
    <rPh sb="4" eb="6">
      <t>サンシュツ</t>
    </rPh>
    <phoneticPr fontId="1"/>
  </si>
  <si>
    <r>
      <t>月額給与（</t>
    </r>
    <r>
      <rPr>
        <sz val="10"/>
        <color theme="1"/>
        <rFont val="ＭＳ Ｐゴシック"/>
        <family val="3"/>
        <charset val="128"/>
        <scheme val="minor"/>
      </rPr>
      <t>交通費を含む総支給額</t>
    </r>
    <r>
      <rPr>
        <sz val="11"/>
        <color theme="1"/>
        <rFont val="ＭＳ Ｐゴシック"/>
        <family val="2"/>
        <charset val="128"/>
        <scheme val="minor"/>
      </rPr>
      <t>）</t>
    </r>
    <rPh sb="0" eb="2">
      <t>ゲツガク</t>
    </rPh>
    <rPh sb="2" eb="4">
      <t>キュウヨ</t>
    </rPh>
    <rPh sb="5" eb="7">
      <t>コウツウ</t>
    </rPh>
    <rPh sb="7" eb="8">
      <t>ヒ</t>
    </rPh>
    <rPh sb="9" eb="10">
      <t>フク</t>
    </rPh>
    <rPh sb="11" eb="12">
      <t>ソウ</t>
    </rPh>
    <rPh sb="12" eb="15">
      <t>シキュウガク</t>
    </rPh>
    <phoneticPr fontId="1"/>
  </si>
  <si>
    <t>介護休業給付金　算出表【概算】</t>
    <rPh sb="0" eb="2">
      <t>カイゴ</t>
    </rPh>
    <rPh sb="2" eb="4">
      <t>キュウギョウ</t>
    </rPh>
    <rPh sb="4" eb="7">
      <t>キュウフキン</t>
    </rPh>
    <rPh sb="8" eb="10">
      <t>サンシュツ</t>
    </rPh>
    <rPh sb="10" eb="11">
      <t>ヒョウ</t>
    </rPh>
    <rPh sb="12" eb="14">
      <t>ガイサン</t>
    </rPh>
    <phoneticPr fontId="1"/>
  </si>
  <si>
    <t>介護休業を利用した日数</t>
    <rPh sb="0" eb="2">
      <t>カイゴ</t>
    </rPh>
    <rPh sb="2" eb="4">
      <t>キュウギョウ</t>
    </rPh>
    <rPh sb="5" eb="7">
      <t>リヨウ</t>
    </rPh>
    <rPh sb="9" eb="11">
      <t>ニッスウ</t>
    </rPh>
    <phoneticPr fontId="1"/>
  </si>
  <si>
    <t>日</t>
    <rPh sb="0" eb="1">
      <t>ニチ</t>
    </rPh>
    <phoneticPr fontId="1"/>
  </si>
  <si>
    <t>２．介護休業給付金</t>
    <rPh sb="2" eb="4">
      <t>カイゴ</t>
    </rPh>
    <rPh sb="4" eb="6">
      <t>キュウギョウ</t>
    </rPh>
    <rPh sb="6" eb="9">
      <t>キュウフキン</t>
    </rPh>
    <phoneticPr fontId="1"/>
  </si>
  <si>
    <t>休業開始時賃金日額</t>
    <rPh sb="0" eb="2">
      <t>キュウギョウ</t>
    </rPh>
    <rPh sb="2" eb="4">
      <t>カイシ</t>
    </rPh>
    <rPh sb="4" eb="5">
      <t>ジ</t>
    </rPh>
    <rPh sb="5" eb="7">
      <t>チンギン</t>
    </rPh>
    <rPh sb="7" eb="9">
      <t>ニチガク</t>
    </rPh>
    <phoneticPr fontId="1"/>
  </si>
  <si>
    <t>支給率</t>
    <rPh sb="0" eb="3">
      <t>シキュウリツ</t>
    </rPh>
    <phoneticPr fontId="1"/>
  </si>
  <si>
    <t>１日あたりの支給額</t>
    <rPh sb="1" eb="2">
      <t>ニチ</t>
    </rPh>
    <rPh sb="6" eb="9">
      <t>シキュウガク</t>
    </rPh>
    <phoneticPr fontId="1"/>
  </si>
  <si>
    <t>支給合計額</t>
    <rPh sb="0" eb="2">
      <t>シキュウ</t>
    </rPh>
    <rPh sb="2" eb="4">
      <t>ゴウケイ</t>
    </rPh>
    <rPh sb="4" eb="5">
      <t>ガク</t>
    </rPh>
    <phoneticPr fontId="1"/>
  </si>
  <si>
    <t>％</t>
    <phoneticPr fontId="1"/>
  </si>
  <si>
    <t>介護休業給付金</t>
    <rPh sb="0" eb="2">
      <t>カイゴ</t>
    </rPh>
    <rPh sb="2" eb="4">
      <t>キュウギョウ</t>
    </rPh>
    <rPh sb="4" eb="7">
      <t>キュウフキン</t>
    </rPh>
    <phoneticPr fontId="1"/>
  </si>
  <si>
    <t>入力箇所</t>
    <rPh sb="0" eb="2">
      <t>ニュウリョク</t>
    </rPh>
    <rPh sb="2" eb="4">
      <t>カショ</t>
    </rPh>
    <phoneticPr fontId="1"/>
  </si>
  <si>
    <t>円</t>
    <rPh sb="0" eb="1">
      <t>エン</t>
    </rPh>
    <phoneticPr fontId="1"/>
  </si>
  <si>
    <t>令和１年８月１日現在（毎年更新）</t>
    <rPh sb="0" eb="2">
      <t>レイワ</t>
    </rPh>
    <rPh sb="3" eb="4">
      <t>ネン</t>
    </rPh>
    <rPh sb="4" eb="5">
      <t>ヘイネン</t>
    </rPh>
    <rPh sb="5" eb="6">
      <t>ガツ</t>
    </rPh>
    <rPh sb="7" eb="8">
      <t>ニチ</t>
    </rPh>
    <rPh sb="8" eb="10">
      <t>ゲンザイ</t>
    </rPh>
    <rPh sb="11" eb="13">
      <t>マイトシ</t>
    </rPh>
    <rPh sb="13" eb="15">
      <t>コウシン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</si>
</sst>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);[Red]\(0.00\)"/>
    <numFmt numFmtId="177" formatCode="#,##0_);[Red]\(#,##0\)"/>
    <numFmt numFmtId="178" formatCode="#,##0_ 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0" xfId="0" applyNumberFormat="1" applyFill="1">
      <alignment vertical="center"/>
    </xf>
    <xf numFmtId="177" fontId="0" fillId="0" borderId="0" xfId="0" applyNumberFormat="1" applyAlignment="1">
      <alignment horizontal="right"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0" fillId="0" borderId="3" xfId="0" applyBorder="1">
      <alignment vertical="center"/>
    </xf>
    <xf numFmtId="0" fontId="2" fillId="0" borderId="0" xfId="0" applyFont="1">
      <alignment vertical="center"/>
    </xf>
    <xf numFmtId="0" fontId="0" fillId="0" borderId="7" xfId="0" applyBorder="1">
      <alignment vertical="center"/>
    </xf>
    <xf numFmtId="0" fontId="3" fillId="0" borderId="0" xfId="0" applyFont="1">
      <alignment vertical="center"/>
    </xf>
    <xf numFmtId="14" fontId="0" fillId="0" borderId="0" xfId="0" applyNumberFormat="1" applyFill="1" applyAlignment="1">
      <alignment vertical="center"/>
    </xf>
    <xf numFmtId="177" fontId="0" fillId="0" borderId="6" xfId="0" applyNumberFormat="1" applyFill="1" applyBorder="1" applyAlignment="1">
      <alignment horizontal="right" vertical="center"/>
    </xf>
    <xf numFmtId="0" fontId="0" fillId="0" borderId="0" xfId="0" applyFill="1" applyBorder="1">
      <alignment vertical="center"/>
    </xf>
    <xf numFmtId="176" fontId="0" fillId="0" borderId="0" xfId="0" applyNumberFormat="1" applyFill="1" applyBorder="1">
      <alignment vertical="center"/>
    </xf>
    <xf numFmtId="177" fontId="0" fillId="2" borderId="8" xfId="0" applyNumberFormat="1" applyFill="1" applyBorder="1" applyAlignment="1">
      <alignment horizontal="right" vertical="center"/>
    </xf>
    <xf numFmtId="14" fontId="0" fillId="0" borderId="7" xfId="0" applyNumberFormat="1" applyFill="1" applyBorder="1" applyAlignment="1">
      <alignment vertical="center"/>
    </xf>
    <xf numFmtId="177" fontId="0" fillId="2" borderId="8" xfId="0" applyNumberFormat="1" applyFill="1" applyBorder="1" applyAlignment="1">
      <alignment vertical="center"/>
    </xf>
    <xf numFmtId="177" fontId="0" fillId="0" borderId="0" xfId="0" applyNumberFormat="1" applyFill="1" applyAlignment="1">
      <alignment horizontal="center" vertical="center"/>
    </xf>
    <xf numFmtId="177" fontId="0" fillId="0" borderId="0" xfId="0" applyNumberFormat="1" applyAlignment="1">
      <alignment vertical="center"/>
    </xf>
    <xf numFmtId="177" fontId="0" fillId="2" borderId="0" xfId="0" applyNumberFormat="1" applyFill="1" applyAlignment="1">
      <alignment vertical="center"/>
    </xf>
    <xf numFmtId="177" fontId="0" fillId="0" borderId="9" xfId="0" applyNumberFormat="1" applyBorder="1" applyAlignment="1">
      <alignment horizontal="left" vertical="center"/>
    </xf>
    <xf numFmtId="177" fontId="0" fillId="0" borderId="12" xfId="0" applyNumberFormat="1" applyBorder="1" applyAlignment="1">
      <alignment horizontal="left" vertical="center"/>
    </xf>
    <xf numFmtId="177" fontId="0" fillId="0" borderId="7" xfId="0" applyNumberFormat="1" applyBorder="1" applyAlignment="1">
      <alignment horizontal="left" vertical="center"/>
    </xf>
    <xf numFmtId="178" fontId="0" fillId="0" borderId="13" xfId="0" applyNumberFormat="1" applyBorder="1" applyAlignment="1">
      <alignment horizontal="right" vertical="center"/>
    </xf>
    <xf numFmtId="177" fontId="0" fillId="0" borderId="8" xfId="0" applyNumberFormat="1" applyBorder="1" applyAlignment="1">
      <alignment horizontal="right" vertical="center"/>
    </xf>
    <xf numFmtId="177" fontId="0" fillId="0" borderId="14" xfId="0" applyNumberFormat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H15"/>
  <sheetViews>
    <sheetView tabSelected="1" workbookViewId="0">
      <selection activeCell="G8" sqref="G8"/>
    </sheetView>
  </sheetViews>
  <sheetFormatPr defaultRowHeight="13.2" x14ac:dyDescent="0.2"/>
  <cols>
    <col min="1" max="1" width="3.21875" customWidth="1"/>
    <col min="2" max="2" width="16.21875" customWidth="1"/>
    <col min="3" max="3" width="14.21875" customWidth="1"/>
    <col min="4" max="4" width="14.6640625" style="4" customWidth="1"/>
    <col min="5" max="5" width="5.77734375" style="4" customWidth="1"/>
    <col min="6" max="6" width="14.6640625" style="4" customWidth="1"/>
    <col min="7" max="7" width="5" customWidth="1"/>
    <col min="8" max="8" width="4.21875" style="2" customWidth="1"/>
  </cols>
  <sheetData>
    <row r="1" spans="1:8" ht="23.25" customHeight="1" x14ac:dyDescent="0.2">
      <c r="A1" s="8" t="s">
        <v>7</v>
      </c>
    </row>
    <row r="2" spans="1:8" ht="15" customHeight="1" x14ac:dyDescent="0.2">
      <c r="A2" s="8"/>
    </row>
    <row r="3" spans="1:8" ht="17.25" customHeight="1" x14ac:dyDescent="0.2">
      <c r="C3" t="s">
        <v>17</v>
      </c>
      <c r="D3" s="20"/>
      <c r="E3" s="19"/>
      <c r="F3" s="18"/>
      <c r="G3" s="6"/>
      <c r="H3" s="3"/>
    </row>
    <row r="4" spans="1:8" ht="27.75" customHeight="1" x14ac:dyDescent="0.2">
      <c r="A4" s="10" t="s">
        <v>0</v>
      </c>
    </row>
    <row r="5" spans="1:8" ht="6.75" customHeight="1" x14ac:dyDescent="0.2"/>
    <row r="6" spans="1:8" ht="27.75" customHeight="1" x14ac:dyDescent="0.2">
      <c r="B6" s="31" t="s">
        <v>8</v>
      </c>
      <c r="C6" s="32"/>
      <c r="D6" s="17">
        <v>93</v>
      </c>
      <c r="E6" s="16" t="s">
        <v>9</v>
      </c>
      <c r="F6" s="11"/>
    </row>
    <row r="7" spans="1:8" ht="27.75" customHeight="1" x14ac:dyDescent="0.2">
      <c r="B7" s="27" t="s">
        <v>6</v>
      </c>
      <c r="C7" s="28"/>
      <c r="D7" s="15">
        <v>300000</v>
      </c>
      <c r="E7" s="9" t="s">
        <v>1</v>
      </c>
      <c r="F7" s="12"/>
      <c r="G7" s="13"/>
      <c r="H7" s="14"/>
    </row>
    <row r="8" spans="1:8" ht="27.75" customHeight="1" x14ac:dyDescent="0.2"/>
    <row r="9" spans="1:8" ht="27.75" customHeight="1" x14ac:dyDescent="0.2">
      <c r="A9" s="10" t="s">
        <v>10</v>
      </c>
    </row>
    <row r="10" spans="1:8" ht="6.75" customHeight="1" x14ac:dyDescent="0.2"/>
    <row r="11" spans="1:8" ht="27.75" customHeight="1" x14ac:dyDescent="0.2">
      <c r="B11" s="31" t="s">
        <v>12</v>
      </c>
      <c r="C11" s="32"/>
      <c r="D11" s="24">
        <v>67</v>
      </c>
      <c r="E11" s="21" t="s">
        <v>15</v>
      </c>
    </row>
    <row r="12" spans="1:8" ht="27.75" customHeight="1" x14ac:dyDescent="0.2">
      <c r="B12" s="27" t="s">
        <v>11</v>
      </c>
      <c r="C12" s="28"/>
      <c r="D12" s="25">
        <f>計算シート!D10</f>
        <v>10000</v>
      </c>
      <c r="E12" s="23" t="s">
        <v>18</v>
      </c>
    </row>
    <row r="13" spans="1:8" ht="27.75" customHeight="1" x14ac:dyDescent="0.2">
      <c r="B13" s="27" t="s">
        <v>13</v>
      </c>
      <c r="C13" s="28"/>
      <c r="D13" s="25">
        <f>ROUNDDOWN(D12*(D11/100),0)</f>
        <v>6700</v>
      </c>
      <c r="E13" s="23" t="s">
        <v>18</v>
      </c>
    </row>
    <row r="14" spans="1:8" ht="27.75" customHeight="1" x14ac:dyDescent="0.2">
      <c r="B14" s="29" t="s">
        <v>14</v>
      </c>
      <c r="C14" s="30"/>
      <c r="D14" s="26">
        <f>D13*D6</f>
        <v>623100</v>
      </c>
      <c r="E14" s="22" t="s">
        <v>18</v>
      </c>
    </row>
    <row r="15" spans="1:8" ht="15.9" customHeight="1" x14ac:dyDescent="0.2"/>
  </sheetData>
  <mergeCells count="6">
    <mergeCell ref="B13:C13"/>
    <mergeCell ref="B14:C14"/>
    <mergeCell ref="B11:C11"/>
    <mergeCell ref="B12:C12"/>
    <mergeCell ref="B6:C6"/>
    <mergeCell ref="B7:C7"/>
  </mergeCells>
  <phoneticPr fontId="1"/>
  <pageMargins left="0.7" right="0.4" top="0.66" bottom="0.3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H10"/>
  <sheetViews>
    <sheetView workbookViewId="0">
      <selection activeCell="G20" sqref="G20"/>
    </sheetView>
  </sheetViews>
  <sheetFormatPr defaultRowHeight="13.2" x14ac:dyDescent="0.2"/>
  <cols>
    <col min="1" max="1" width="5" style="1" customWidth="1"/>
    <col min="2" max="2" width="11.21875" customWidth="1"/>
    <col min="3" max="3" width="6.44140625" customWidth="1"/>
    <col min="4" max="6" width="12.33203125" customWidth="1"/>
  </cols>
  <sheetData>
    <row r="3" spans="2:8" x14ac:dyDescent="0.2">
      <c r="B3" t="s">
        <v>16</v>
      </c>
    </row>
    <row r="4" spans="2:8" x14ac:dyDescent="0.2">
      <c r="B4" t="s">
        <v>2</v>
      </c>
      <c r="C4" t="s">
        <v>3</v>
      </c>
      <c r="D4" s="5">
        <v>15140</v>
      </c>
      <c r="E4" s="34" t="s">
        <v>19</v>
      </c>
      <c r="F4" s="34"/>
      <c r="G4" s="34"/>
      <c r="H4" s="34"/>
    </row>
    <row r="5" spans="2:8" x14ac:dyDescent="0.2">
      <c r="C5" t="s">
        <v>4</v>
      </c>
      <c r="D5" s="5">
        <v>2500</v>
      </c>
      <c r="E5" s="34"/>
      <c r="F5" s="34"/>
      <c r="G5" s="34"/>
      <c r="H5" s="34"/>
    </row>
    <row r="7" spans="2:8" x14ac:dyDescent="0.2">
      <c r="D7">
        <f>IF(ROUNDDOWN(介護休業給付!D7/30,0)&gt;=D4,D4,0)</f>
        <v>0</v>
      </c>
      <c r="E7" s="35"/>
      <c r="F7" s="36"/>
    </row>
    <row r="8" spans="2:8" x14ac:dyDescent="0.2">
      <c r="D8">
        <f>IF(ROUNDDOWN(介護休業給付!D7/30,0)&lt;=D5,D5,0)</f>
        <v>0</v>
      </c>
      <c r="E8" s="36"/>
      <c r="F8" s="36"/>
    </row>
    <row r="9" spans="2:8" x14ac:dyDescent="0.2">
      <c r="D9">
        <f>IF(AND(ROUNDDOWN(介護休業給付!D7/30,0)&gt;D5,ROUNDDOWN(介護休業給付!D7/30,0)&lt;D4),ROUNDDOWN(介護休業給付!D7/30,0),0)</f>
        <v>10000</v>
      </c>
      <c r="E9" s="36"/>
      <c r="F9" s="36"/>
    </row>
    <row r="10" spans="2:8" x14ac:dyDescent="0.2">
      <c r="B10" s="27" t="s">
        <v>5</v>
      </c>
      <c r="C10" s="33"/>
      <c r="D10" s="7">
        <f>SUM(D7:D9)</f>
        <v>10000</v>
      </c>
    </row>
  </sheetData>
  <mergeCells count="3">
    <mergeCell ref="B10:C10"/>
    <mergeCell ref="E4:H5"/>
    <mergeCell ref="E7:F9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介護休業給付</vt:lpstr>
      <vt:lpstr>計算シート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まいぼた</dc:creator>
  <cp:lastModifiedBy>ws102233</cp:lastModifiedBy>
  <cp:lastPrinted>2019-01-28T02:07:27Z</cp:lastPrinted>
  <dcterms:created xsi:type="dcterms:W3CDTF">2016-11-16T07:33:36Z</dcterms:created>
  <dcterms:modified xsi:type="dcterms:W3CDTF">2019-08-21T01:55:16Z</dcterms:modified>
</cp:coreProperties>
</file>