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101243\Desktop\放射線技師　平均給与20230203\"/>
    </mc:Choice>
  </mc:AlternateContent>
  <xr:revisionPtr revIDLastSave="0" documentId="13_ncr:1_{02F90A0E-51EF-4EB3-94F5-9A10F01373D2}" xr6:coauthVersionLast="47" xr6:coauthVersionMax="47" xr10:uidLastSave="{00000000-0000-0000-0000-000000000000}"/>
  <bookViews>
    <workbookView xWindow="-120" yWindow="-120" windowWidth="20730" windowHeight="11160" xr2:uid="{A26A0D9F-824E-4B86-8E90-0F1558A86ADD}"/>
  </bookViews>
  <sheets>
    <sheet name="給与算出表" sheetId="1" r:id="rId1"/>
    <sheet name="全体" sheetId="2" r:id="rId2"/>
    <sheet name="男" sheetId="3" r:id="rId3"/>
    <sheet name="女" sheetId="4" r:id="rId4"/>
    <sheet name="10～99人" sheetId="5" r:id="rId5"/>
    <sheet name="100～999人" sheetId="6" r:id="rId6"/>
    <sheet name="1000人以上" sheetId="7" r:id="rId7"/>
    <sheet name="経験年数" sheetId="8" r:id="rId8"/>
    <sheet name="年齢別（男）" sheetId="9" r:id="rId9"/>
    <sheet name="年齢別（女）" sheetId="10" r:id="rId10"/>
    <sheet name="都道府県" sheetId="11" r:id="rId11"/>
    <sheet name="都道府県名" sheetId="12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5" i="11" l="1"/>
  <c r="J926" i="11"/>
  <c r="J927" i="11"/>
  <c r="J928" i="11"/>
  <c r="J929" i="11"/>
  <c r="J930" i="11"/>
  <c r="J931" i="11"/>
  <c r="J932" i="11"/>
  <c r="J933" i="11"/>
  <c r="J934" i="11"/>
  <c r="J935" i="11"/>
  <c r="J936" i="11"/>
  <c r="J937" i="11"/>
  <c r="J938" i="11"/>
  <c r="J939" i="11"/>
  <c r="J940" i="11"/>
  <c r="J924" i="11"/>
  <c r="J920" i="11"/>
  <c r="J919" i="11"/>
  <c r="J918" i="11"/>
  <c r="J917" i="11"/>
  <c r="J916" i="11"/>
  <c r="J915" i="11"/>
  <c r="J914" i="11"/>
  <c r="J913" i="11"/>
  <c r="J912" i="11"/>
  <c r="J911" i="11"/>
  <c r="J910" i="11"/>
  <c r="J909" i="11"/>
  <c r="J908" i="11"/>
  <c r="J907" i="11"/>
  <c r="J906" i="11"/>
  <c r="J905" i="11"/>
  <c r="J904" i="11"/>
  <c r="J900" i="11"/>
  <c r="J899" i="11"/>
  <c r="J898" i="11"/>
  <c r="J897" i="11"/>
  <c r="J896" i="11"/>
  <c r="J895" i="11"/>
  <c r="J894" i="11"/>
  <c r="J893" i="11"/>
  <c r="J892" i="11"/>
  <c r="J891" i="11"/>
  <c r="J890" i="11"/>
  <c r="J889" i="11"/>
  <c r="J888" i="11"/>
  <c r="J887" i="11"/>
  <c r="J886" i="11"/>
  <c r="J885" i="11"/>
  <c r="J884" i="11"/>
  <c r="J865" i="11"/>
  <c r="J866" i="11"/>
  <c r="J867" i="11"/>
  <c r="J868" i="11"/>
  <c r="J869" i="11"/>
  <c r="J870" i="11"/>
  <c r="J871" i="11"/>
  <c r="J872" i="11"/>
  <c r="J873" i="11"/>
  <c r="J874" i="11"/>
  <c r="J875" i="11"/>
  <c r="J876" i="11"/>
  <c r="J877" i="11"/>
  <c r="J878" i="11"/>
  <c r="J879" i="11"/>
  <c r="J880" i="11"/>
  <c r="J864" i="11"/>
  <c r="J845" i="11"/>
  <c r="J846" i="11"/>
  <c r="J847" i="11"/>
  <c r="J848" i="11"/>
  <c r="J849" i="11"/>
  <c r="J850" i="11"/>
  <c r="J851" i="11"/>
  <c r="J852" i="11"/>
  <c r="J853" i="11"/>
  <c r="J854" i="11"/>
  <c r="J855" i="11"/>
  <c r="J856" i="11"/>
  <c r="J857" i="11"/>
  <c r="J858" i="11"/>
  <c r="J859" i="11"/>
  <c r="J860" i="11"/>
  <c r="J844" i="11"/>
  <c r="J840" i="11"/>
  <c r="J839" i="11"/>
  <c r="J838" i="11"/>
  <c r="J837" i="11"/>
  <c r="J836" i="11"/>
  <c r="J835" i="11"/>
  <c r="J834" i="11"/>
  <c r="J833" i="11"/>
  <c r="J832" i="11"/>
  <c r="J831" i="11"/>
  <c r="J830" i="11"/>
  <c r="J829" i="11"/>
  <c r="J828" i="11"/>
  <c r="J827" i="11"/>
  <c r="J826" i="11"/>
  <c r="J825" i="11"/>
  <c r="J824" i="11"/>
  <c r="J805" i="11"/>
  <c r="J806" i="11"/>
  <c r="J807" i="11"/>
  <c r="J808" i="11"/>
  <c r="J809" i="11"/>
  <c r="J810" i="11"/>
  <c r="J811" i="11"/>
  <c r="J812" i="11"/>
  <c r="J813" i="11"/>
  <c r="J814" i="11"/>
  <c r="J815" i="11"/>
  <c r="J816" i="11"/>
  <c r="J817" i="11"/>
  <c r="J818" i="11"/>
  <c r="J819" i="11"/>
  <c r="J820" i="11"/>
  <c r="J804" i="11"/>
  <c r="J784" i="11"/>
  <c r="J800" i="11"/>
  <c r="J799" i="11"/>
  <c r="J798" i="11"/>
  <c r="J797" i="11"/>
  <c r="J796" i="11"/>
  <c r="J795" i="11"/>
  <c r="J794" i="11"/>
  <c r="J793" i="11"/>
  <c r="J792" i="11"/>
  <c r="J791" i="11"/>
  <c r="J790" i="11"/>
  <c r="J789" i="11"/>
  <c r="J788" i="11"/>
  <c r="J787" i="11"/>
  <c r="J786" i="11"/>
  <c r="J785" i="11"/>
  <c r="J780" i="11"/>
  <c r="J779" i="11"/>
  <c r="J778" i="11"/>
  <c r="J777" i="11"/>
  <c r="J776" i="11"/>
  <c r="J775" i="11"/>
  <c r="J774" i="11"/>
  <c r="J773" i="11"/>
  <c r="J772" i="11"/>
  <c r="J771" i="11"/>
  <c r="J770" i="11"/>
  <c r="J769" i="11"/>
  <c r="J768" i="11"/>
  <c r="J767" i="11"/>
  <c r="J766" i="11"/>
  <c r="J765" i="11"/>
  <c r="J764" i="11"/>
  <c r="J760" i="11"/>
  <c r="J759" i="11"/>
  <c r="J758" i="11"/>
  <c r="J757" i="11"/>
  <c r="J756" i="11"/>
  <c r="J755" i="11"/>
  <c r="J754" i="11"/>
  <c r="J753" i="11"/>
  <c r="J752" i="11"/>
  <c r="J751" i="11"/>
  <c r="J750" i="11"/>
  <c r="J749" i="11"/>
  <c r="J748" i="11"/>
  <c r="J747" i="11"/>
  <c r="J746" i="11"/>
  <c r="J745" i="11"/>
  <c r="J744" i="11"/>
  <c r="J725" i="11"/>
  <c r="J726" i="11"/>
  <c r="J727" i="11"/>
  <c r="J728" i="11"/>
  <c r="J729" i="11"/>
  <c r="J730" i="11"/>
  <c r="J731" i="11"/>
  <c r="J732" i="11"/>
  <c r="J733" i="11"/>
  <c r="J734" i="11"/>
  <c r="J735" i="11"/>
  <c r="J736" i="11"/>
  <c r="J737" i="11"/>
  <c r="J738" i="11"/>
  <c r="J739" i="11"/>
  <c r="J740" i="11"/>
  <c r="J724" i="11"/>
  <c r="J705" i="11"/>
  <c r="J706" i="11"/>
  <c r="J707" i="11"/>
  <c r="J708" i="11"/>
  <c r="J709" i="11"/>
  <c r="J710" i="11"/>
  <c r="J711" i="11"/>
  <c r="J712" i="11"/>
  <c r="J713" i="11"/>
  <c r="J714" i="11"/>
  <c r="J715" i="11"/>
  <c r="J716" i="11"/>
  <c r="J717" i="11"/>
  <c r="J718" i="11"/>
  <c r="J719" i="11"/>
  <c r="J720" i="11"/>
  <c r="J704" i="11"/>
  <c r="J700" i="11" l="1"/>
  <c r="J699" i="11"/>
  <c r="J698" i="11"/>
  <c r="J697" i="11"/>
  <c r="J696" i="11"/>
  <c r="J695" i="11"/>
  <c r="J694" i="11"/>
  <c r="J693" i="11"/>
  <c r="J692" i="11"/>
  <c r="J691" i="11"/>
  <c r="J690" i="11"/>
  <c r="J689" i="11"/>
  <c r="J688" i="11"/>
  <c r="J687" i="11"/>
  <c r="J686" i="11"/>
  <c r="J685" i="11"/>
  <c r="J684" i="11"/>
  <c r="J680" i="11"/>
  <c r="J679" i="11"/>
  <c r="J678" i="11"/>
  <c r="J677" i="11"/>
  <c r="J676" i="11"/>
  <c r="J675" i="11"/>
  <c r="J674" i="11"/>
  <c r="J673" i="11"/>
  <c r="J672" i="11"/>
  <c r="J671" i="11"/>
  <c r="J670" i="11"/>
  <c r="J669" i="11"/>
  <c r="J668" i="11"/>
  <c r="J667" i="11"/>
  <c r="J666" i="11"/>
  <c r="J665" i="11"/>
  <c r="J664" i="11"/>
  <c r="J645" i="11"/>
  <c r="J646" i="11"/>
  <c r="J647" i="11"/>
  <c r="J648" i="11"/>
  <c r="J649" i="11"/>
  <c r="J650" i="11"/>
  <c r="J651" i="11"/>
  <c r="J652" i="11"/>
  <c r="J653" i="11"/>
  <c r="J654" i="11"/>
  <c r="J655" i="11"/>
  <c r="J656" i="11"/>
  <c r="J657" i="11"/>
  <c r="J658" i="11"/>
  <c r="J659" i="11"/>
  <c r="J660" i="11"/>
  <c r="J644" i="11"/>
  <c r="J640" i="11"/>
  <c r="J639" i="11"/>
  <c r="J638" i="11"/>
  <c r="J637" i="11"/>
  <c r="J636" i="11"/>
  <c r="J635" i="11"/>
  <c r="J634" i="11"/>
  <c r="J633" i="11"/>
  <c r="J632" i="11"/>
  <c r="J631" i="11"/>
  <c r="J630" i="11"/>
  <c r="J629" i="11"/>
  <c r="J628" i="11"/>
  <c r="J627" i="11"/>
  <c r="J626" i="11"/>
  <c r="J625" i="11"/>
  <c r="J624" i="11"/>
  <c r="J620" i="11"/>
  <c r="J619" i="11"/>
  <c r="J618" i="11"/>
  <c r="J617" i="11"/>
  <c r="J616" i="11"/>
  <c r="J615" i="11"/>
  <c r="J614" i="11"/>
  <c r="J613" i="11"/>
  <c r="J612" i="11"/>
  <c r="J611" i="11"/>
  <c r="J610" i="11"/>
  <c r="J609" i="11"/>
  <c r="J608" i="11"/>
  <c r="J607" i="11"/>
  <c r="J606" i="11"/>
  <c r="J605" i="11"/>
  <c r="J604" i="11"/>
  <c r="J600" i="11"/>
  <c r="J599" i="11"/>
  <c r="J598" i="11"/>
  <c r="J597" i="11"/>
  <c r="J596" i="11"/>
  <c r="J595" i="11"/>
  <c r="J594" i="11"/>
  <c r="J593" i="11"/>
  <c r="J592" i="11"/>
  <c r="J591" i="11"/>
  <c r="J590" i="11"/>
  <c r="J589" i="11"/>
  <c r="J588" i="11"/>
  <c r="J587" i="11"/>
  <c r="J586" i="11"/>
  <c r="J585" i="11"/>
  <c r="J584" i="11"/>
  <c r="J580" i="11"/>
  <c r="J579" i="11"/>
  <c r="J578" i="11"/>
  <c r="J577" i="11"/>
  <c r="J576" i="11"/>
  <c r="J575" i="11"/>
  <c r="J574" i="11"/>
  <c r="J573" i="11"/>
  <c r="J572" i="11"/>
  <c r="J571" i="11"/>
  <c r="J570" i="11"/>
  <c r="J569" i="11"/>
  <c r="J568" i="11"/>
  <c r="J567" i="11"/>
  <c r="J566" i="11"/>
  <c r="J565" i="11"/>
  <c r="J564" i="11"/>
  <c r="J560" i="11"/>
  <c r="J545" i="11"/>
  <c r="J546" i="11"/>
  <c r="J547" i="11"/>
  <c r="J548" i="11"/>
  <c r="J549" i="11"/>
  <c r="J550" i="11"/>
  <c r="J551" i="11"/>
  <c r="J552" i="11"/>
  <c r="J553" i="11"/>
  <c r="J554" i="11"/>
  <c r="J555" i="11"/>
  <c r="J556" i="11"/>
  <c r="J557" i="11"/>
  <c r="J558" i="11"/>
  <c r="J559" i="11"/>
  <c r="J544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0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38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6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4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2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0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28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64" i="11"/>
  <c r="J260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4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24" i="11"/>
  <c r="J205" i="11" l="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0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18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64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0" i="11" l="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C42" i="1"/>
  <c r="M1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2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4" i="11"/>
  <c r="F1" i="11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F1" i="10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F1" i="9"/>
  <c r="Y5" i="8"/>
  <c r="V5" i="8"/>
  <c r="W5" i="8"/>
  <c r="X5" i="8"/>
  <c r="V6" i="8"/>
  <c r="W6" i="8"/>
  <c r="X6" i="8"/>
  <c r="Y6" i="8"/>
  <c r="V7" i="8"/>
  <c r="W7" i="8"/>
  <c r="X7" i="8"/>
  <c r="Y7" i="8"/>
  <c r="V8" i="8"/>
  <c r="W8" i="8"/>
  <c r="X8" i="8"/>
  <c r="Y8" i="8"/>
  <c r="V9" i="8"/>
  <c r="W9" i="8"/>
  <c r="X9" i="8"/>
  <c r="Y9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V15" i="8"/>
  <c r="W15" i="8"/>
  <c r="X15" i="8"/>
  <c r="Y15" i="8"/>
  <c r="V16" i="8"/>
  <c r="W16" i="8"/>
  <c r="X16" i="8"/>
  <c r="Y16" i="8"/>
  <c r="V17" i="8"/>
  <c r="W17" i="8"/>
  <c r="X17" i="8"/>
  <c r="Y17" i="8"/>
  <c r="V18" i="8"/>
  <c r="W18" i="8"/>
  <c r="X18" i="8"/>
  <c r="Y18" i="8"/>
  <c r="V19" i="8"/>
  <c r="W19" i="8"/>
  <c r="X19" i="8"/>
  <c r="Y19" i="8"/>
  <c r="V20" i="8"/>
  <c r="W20" i="8"/>
  <c r="X20" i="8"/>
  <c r="Y20" i="8"/>
  <c r="Y4" i="8"/>
  <c r="X4" i="8"/>
  <c r="W4" i="8"/>
  <c r="V4" i="8"/>
  <c r="F1" i="8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7"/>
  <c r="F1" i="7"/>
  <c r="J4" i="6"/>
  <c r="F1" i="6"/>
  <c r="L17" i="6" s="1"/>
  <c r="S17" i="6" s="1"/>
  <c r="J4" i="5"/>
  <c r="F1" i="5"/>
  <c r="L19" i="5" s="1"/>
  <c r="T19" i="5" s="1"/>
  <c r="L18" i="7" l="1"/>
  <c r="N18" i="7" s="1"/>
  <c r="L20" i="7"/>
  <c r="L4" i="10"/>
  <c r="Q15" i="10" s="1"/>
  <c r="AA18" i="8"/>
  <c r="AA17" i="8"/>
  <c r="AA4" i="8"/>
  <c r="L906" i="11"/>
  <c r="L889" i="11"/>
  <c r="L891" i="11"/>
  <c r="L905" i="11"/>
  <c r="L907" i="11"/>
  <c r="L885" i="11"/>
  <c r="L887" i="11"/>
  <c r="L890" i="11"/>
  <c r="L892" i="11"/>
  <c r="L898" i="11"/>
  <c r="L900" i="11"/>
  <c r="L865" i="11"/>
  <c r="L867" i="11"/>
  <c r="L926" i="11"/>
  <c r="L928" i="11"/>
  <c r="L930" i="11"/>
  <c r="L932" i="11"/>
  <c r="L934" i="11"/>
  <c r="L936" i="11"/>
  <c r="L938" i="11"/>
  <c r="L940" i="11"/>
  <c r="L908" i="11"/>
  <c r="L910" i="11"/>
  <c r="L912" i="11"/>
  <c r="L914" i="11"/>
  <c r="L916" i="11"/>
  <c r="L918" i="11"/>
  <c r="L920" i="11"/>
  <c r="L886" i="11"/>
  <c r="L888" i="11"/>
  <c r="L893" i="11"/>
  <c r="L895" i="11"/>
  <c r="L884" i="11"/>
  <c r="L937" i="11"/>
  <c r="L939" i="11"/>
  <c r="L909" i="11"/>
  <c r="L911" i="11"/>
  <c r="L899" i="11"/>
  <c r="L869" i="11"/>
  <c r="L871" i="11"/>
  <c r="L850" i="11"/>
  <c r="L852" i="11"/>
  <c r="L858" i="11"/>
  <c r="L860" i="11"/>
  <c r="L925" i="11"/>
  <c r="L927" i="11"/>
  <c r="L913" i="11"/>
  <c r="L915" i="11"/>
  <c r="L904" i="11"/>
  <c r="L894" i="11"/>
  <c r="L896" i="11"/>
  <c r="L870" i="11"/>
  <c r="L872" i="11"/>
  <c r="L877" i="11"/>
  <c r="L879" i="11"/>
  <c r="L845" i="11"/>
  <c r="L847" i="11"/>
  <c r="L853" i="11"/>
  <c r="L855" i="11"/>
  <c r="L844" i="11"/>
  <c r="L929" i="11"/>
  <c r="L931" i="11"/>
  <c r="L917" i="11"/>
  <c r="L919" i="11"/>
  <c r="L897" i="11"/>
  <c r="L866" i="11"/>
  <c r="L873" i="11"/>
  <c r="L875" i="11"/>
  <c r="L878" i="11"/>
  <c r="L880" i="11"/>
  <c r="L846" i="11"/>
  <c r="L848" i="11"/>
  <c r="L854" i="11"/>
  <c r="L856" i="11"/>
  <c r="L826" i="11"/>
  <c r="L828" i="11"/>
  <c r="L830" i="11"/>
  <c r="L832" i="11"/>
  <c r="L935" i="11"/>
  <c r="L849" i="11"/>
  <c r="L833" i="11"/>
  <c r="L805" i="11"/>
  <c r="L807" i="11"/>
  <c r="L809" i="11"/>
  <c r="L811" i="11"/>
  <c r="L817" i="11"/>
  <c r="L819" i="11"/>
  <c r="L804" i="11"/>
  <c r="L790" i="11"/>
  <c r="L792" i="11"/>
  <c r="L874" i="11"/>
  <c r="L876" i="11"/>
  <c r="L835" i="11"/>
  <c r="L838" i="11"/>
  <c r="L840" i="11"/>
  <c r="L808" i="11"/>
  <c r="L812" i="11"/>
  <c r="L814" i="11"/>
  <c r="L816" i="11"/>
  <c r="L789" i="11"/>
  <c r="L795" i="11"/>
  <c r="L797" i="11"/>
  <c r="L799" i="11"/>
  <c r="L784" i="11"/>
  <c r="L924" i="11"/>
  <c r="L868" i="11"/>
  <c r="L859" i="11"/>
  <c r="L825" i="11"/>
  <c r="L827" i="11"/>
  <c r="L837" i="11"/>
  <c r="L839" i="11"/>
  <c r="L824" i="11"/>
  <c r="L813" i="11"/>
  <c r="L815" i="11"/>
  <c r="L785" i="11"/>
  <c r="L787" i="11"/>
  <c r="L794" i="11"/>
  <c r="L796" i="11"/>
  <c r="L798" i="11"/>
  <c r="L800" i="11"/>
  <c r="L933" i="11"/>
  <c r="L831" i="11"/>
  <c r="L818" i="11"/>
  <c r="L793" i="11"/>
  <c r="L770" i="11"/>
  <c r="L772" i="11"/>
  <c r="L778" i="11"/>
  <c r="L780" i="11"/>
  <c r="L746" i="11"/>
  <c r="L757" i="11"/>
  <c r="L759" i="11"/>
  <c r="L744" i="11"/>
  <c r="L729" i="11"/>
  <c r="L731" i="11"/>
  <c r="L733" i="11"/>
  <c r="L735" i="11"/>
  <c r="L705" i="11"/>
  <c r="L707" i="11"/>
  <c r="L709" i="11"/>
  <c r="L714" i="11"/>
  <c r="L716" i="11"/>
  <c r="L718" i="11"/>
  <c r="L771" i="11"/>
  <c r="L764" i="11"/>
  <c r="L751" i="11"/>
  <c r="L760" i="11"/>
  <c r="L730" i="11"/>
  <c r="L734" i="11"/>
  <c r="L864" i="11"/>
  <c r="L851" i="11"/>
  <c r="L834" i="11"/>
  <c r="L810" i="11"/>
  <c r="L791" i="11"/>
  <c r="L765" i="11"/>
  <c r="L767" i="11"/>
  <c r="L773" i="11"/>
  <c r="L775" i="11"/>
  <c r="L777" i="11"/>
  <c r="L745" i="11"/>
  <c r="L747" i="11"/>
  <c r="L726" i="11"/>
  <c r="L738" i="11"/>
  <c r="L740" i="11"/>
  <c r="L710" i="11"/>
  <c r="L715" i="11"/>
  <c r="L719" i="11"/>
  <c r="L857" i="11"/>
  <c r="L836" i="11"/>
  <c r="L820" i="11"/>
  <c r="L769" i="11"/>
  <c r="L779" i="11"/>
  <c r="L749" i="11"/>
  <c r="L755" i="11"/>
  <c r="L728" i="11"/>
  <c r="L732" i="11"/>
  <c r="L708" i="11"/>
  <c r="L713" i="11"/>
  <c r="L717" i="11"/>
  <c r="L786" i="11"/>
  <c r="L788" i="11"/>
  <c r="L766" i="11"/>
  <c r="L768" i="11"/>
  <c r="L774" i="11"/>
  <c r="L776" i="11"/>
  <c r="L748" i="11"/>
  <c r="L750" i="11"/>
  <c r="L752" i="11"/>
  <c r="L754" i="11"/>
  <c r="L756" i="11"/>
  <c r="L725" i="11"/>
  <c r="L727" i="11"/>
  <c r="L737" i="11"/>
  <c r="L739" i="11"/>
  <c r="L724" i="11"/>
  <c r="L712" i="11"/>
  <c r="L720" i="11"/>
  <c r="L829" i="11"/>
  <c r="L806" i="11"/>
  <c r="L753" i="11"/>
  <c r="L758" i="11"/>
  <c r="L736" i="11"/>
  <c r="L706" i="11"/>
  <c r="L711" i="11"/>
  <c r="L704" i="11"/>
  <c r="L688" i="11"/>
  <c r="L692" i="11"/>
  <c r="L696" i="11"/>
  <c r="L700" i="11"/>
  <c r="L685" i="11"/>
  <c r="L687" i="11"/>
  <c r="L689" i="11"/>
  <c r="L691" i="11"/>
  <c r="L693" i="11"/>
  <c r="L695" i="11"/>
  <c r="L697" i="11"/>
  <c r="L699" i="11"/>
  <c r="L684" i="11"/>
  <c r="L698" i="11"/>
  <c r="L666" i="11"/>
  <c r="L668" i="11"/>
  <c r="L674" i="11"/>
  <c r="L678" i="11"/>
  <c r="L680" i="11"/>
  <c r="L650" i="11"/>
  <c r="L652" i="11"/>
  <c r="L690" i="11"/>
  <c r="L670" i="11"/>
  <c r="L672" i="11"/>
  <c r="L676" i="11"/>
  <c r="L646" i="11"/>
  <c r="L648" i="11"/>
  <c r="L654" i="11"/>
  <c r="L686" i="11"/>
  <c r="L669" i="11"/>
  <c r="L671" i="11"/>
  <c r="L645" i="11"/>
  <c r="L655" i="11"/>
  <c r="L626" i="11"/>
  <c r="L628" i="11"/>
  <c r="L630" i="11"/>
  <c r="L632" i="11"/>
  <c r="L634" i="11"/>
  <c r="L636" i="11"/>
  <c r="L638" i="11"/>
  <c r="L640" i="11"/>
  <c r="L606" i="11"/>
  <c r="L608" i="11"/>
  <c r="L614" i="11"/>
  <c r="L616" i="11"/>
  <c r="L590" i="11"/>
  <c r="L592" i="11"/>
  <c r="L598" i="11"/>
  <c r="L600" i="11"/>
  <c r="L566" i="11"/>
  <c r="L568" i="11"/>
  <c r="L574" i="11"/>
  <c r="L576" i="11"/>
  <c r="L550" i="11"/>
  <c r="L552" i="11"/>
  <c r="L665" i="11"/>
  <c r="L664" i="11"/>
  <c r="L647" i="11"/>
  <c r="L653" i="11"/>
  <c r="L658" i="11"/>
  <c r="L660" i="11"/>
  <c r="L610" i="11"/>
  <c r="L612" i="11"/>
  <c r="L618" i="11"/>
  <c r="L620" i="11"/>
  <c r="L586" i="11"/>
  <c r="L588" i="11"/>
  <c r="L594" i="11"/>
  <c r="L596" i="11"/>
  <c r="L570" i="11"/>
  <c r="L572" i="11"/>
  <c r="L578" i="11"/>
  <c r="L580" i="11"/>
  <c r="L546" i="11"/>
  <c r="L548" i="11"/>
  <c r="L677" i="11"/>
  <c r="L679" i="11"/>
  <c r="L649" i="11"/>
  <c r="L656" i="11"/>
  <c r="L644" i="11"/>
  <c r="L605" i="11"/>
  <c r="L615" i="11"/>
  <c r="L604" i="11"/>
  <c r="L587" i="11"/>
  <c r="L593" i="11"/>
  <c r="L565" i="11"/>
  <c r="L575" i="11"/>
  <c r="L564" i="11"/>
  <c r="L547" i="11"/>
  <c r="L554" i="11"/>
  <c r="L556" i="11"/>
  <c r="L526" i="11"/>
  <c r="L528" i="11"/>
  <c r="L530" i="11"/>
  <c r="L532" i="11"/>
  <c r="L540" i="11"/>
  <c r="L506" i="11"/>
  <c r="L508" i="11"/>
  <c r="L514" i="11"/>
  <c r="L516" i="11"/>
  <c r="L504" i="11"/>
  <c r="L497" i="11"/>
  <c r="L476" i="11"/>
  <c r="L694" i="11"/>
  <c r="L657" i="11"/>
  <c r="L611" i="11"/>
  <c r="L617" i="11"/>
  <c r="L589" i="11"/>
  <c r="L599" i="11"/>
  <c r="L571" i="11"/>
  <c r="L577" i="11"/>
  <c r="L549" i="11"/>
  <c r="L557" i="11"/>
  <c r="L559" i="11"/>
  <c r="L525" i="11"/>
  <c r="L527" i="11"/>
  <c r="L529" i="11"/>
  <c r="L531" i="11"/>
  <c r="L533" i="11"/>
  <c r="L539" i="11"/>
  <c r="L524" i="11"/>
  <c r="L509" i="11"/>
  <c r="L511" i="11"/>
  <c r="L517" i="11"/>
  <c r="L519" i="11"/>
  <c r="L490" i="11"/>
  <c r="L492" i="11"/>
  <c r="L498" i="11"/>
  <c r="L500" i="11"/>
  <c r="L465" i="11"/>
  <c r="L467" i="11"/>
  <c r="L469" i="11"/>
  <c r="L471" i="11"/>
  <c r="L477" i="11"/>
  <c r="L479" i="11"/>
  <c r="L445" i="11"/>
  <c r="L447" i="11"/>
  <c r="L449" i="11"/>
  <c r="L451" i="11"/>
  <c r="L457" i="11"/>
  <c r="L459" i="11"/>
  <c r="L425" i="11"/>
  <c r="L427" i="11"/>
  <c r="L437" i="11"/>
  <c r="L439" i="11"/>
  <c r="L424" i="11"/>
  <c r="L487" i="11"/>
  <c r="L495" i="11"/>
  <c r="L468" i="11"/>
  <c r="L470" i="11"/>
  <c r="L478" i="11"/>
  <c r="L480" i="11"/>
  <c r="L673" i="11"/>
  <c r="L675" i="11"/>
  <c r="L625" i="11"/>
  <c r="L629" i="11"/>
  <c r="L633" i="11"/>
  <c r="L637" i="11"/>
  <c r="L624" i="11"/>
  <c r="L607" i="11"/>
  <c r="L613" i="11"/>
  <c r="L585" i="11"/>
  <c r="L595" i="11"/>
  <c r="L584" i="11"/>
  <c r="L567" i="11"/>
  <c r="L573" i="11"/>
  <c r="L545" i="11"/>
  <c r="L558" i="11"/>
  <c r="L560" i="11"/>
  <c r="L534" i="11"/>
  <c r="L536" i="11"/>
  <c r="L538" i="11"/>
  <c r="L510" i="11"/>
  <c r="L512" i="11"/>
  <c r="L518" i="11"/>
  <c r="L520" i="11"/>
  <c r="L485" i="11"/>
  <c r="L493" i="11"/>
  <c r="L466" i="11"/>
  <c r="L472" i="11"/>
  <c r="L667" i="11"/>
  <c r="L651" i="11"/>
  <c r="L659" i="11"/>
  <c r="L627" i="11"/>
  <c r="L631" i="11"/>
  <c r="L635" i="11"/>
  <c r="L639" i="11"/>
  <c r="L609" i="11"/>
  <c r="L619" i="11"/>
  <c r="L591" i="11"/>
  <c r="L597" i="11"/>
  <c r="L569" i="11"/>
  <c r="L579" i="11"/>
  <c r="L551" i="11"/>
  <c r="L553" i="11"/>
  <c r="L555" i="11"/>
  <c r="L544" i="11"/>
  <c r="L535" i="11"/>
  <c r="L537" i="11"/>
  <c r="L505" i="11"/>
  <c r="L507" i="11"/>
  <c r="L513" i="11"/>
  <c r="L515" i="11"/>
  <c r="L486" i="11"/>
  <c r="L488" i="11"/>
  <c r="L494" i="11"/>
  <c r="L496" i="11"/>
  <c r="L484" i="11"/>
  <c r="L473" i="11"/>
  <c r="L475" i="11"/>
  <c r="L464" i="11"/>
  <c r="L453" i="11"/>
  <c r="L455" i="11"/>
  <c r="L444" i="11"/>
  <c r="L429" i="11"/>
  <c r="L431" i="11"/>
  <c r="L433" i="11"/>
  <c r="L435" i="11"/>
  <c r="L489" i="11"/>
  <c r="L491" i="11"/>
  <c r="L499" i="11"/>
  <c r="L474" i="11"/>
  <c r="L458" i="11"/>
  <c r="L460" i="11"/>
  <c r="L428" i="11"/>
  <c r="L430" i="11"/>
  <c r="L436" i="11"/>
  <c r="L454" i="11"/>
  <c r="L456" i="11"/>
  <c r="L426" i="11"/>
  <c r="L438" i="11"/>
  <c r="L446" i="11"/>
  <c r="L448" i="11"/>
  <c r="L450" i="11"/>
  <c r="L452" i="11"/>
  <c r="L432" i="11"/>
  <c r="L434" i="11"/>
  <c r="L440" i="11"/>
  <c r="L406" i="11"/>
  <c r="L408" i="11"/>
  <c r="L410" i="11"/>
  <c r="L412" i="11"/>
  <c r="L415" i="11"/>
  <c r="L404" i="11"/>
  <c r="L405" i="11"/>
  <c r="L409" i="11"/>
  <c r="L418" i="11"/>
  <c r="L414" i="11"/>
  <c r="L416" i="11"/>
  <c r="L407" i="11"/>
  <c r="L411" i="11"/>
  <c r="L420" i="11"/>
  <c r="L413" i="11"/>
  <c r="L417" i="11"/>
  <c r="L419" i="11"/>
  <c r="L386" i="11"/>
  <c r="L388" i="11"/>
  <c r="L394" i="11"/>
  <c r="L396" i="11"/>
  <c r="L393" i="11"/>
  <c r="L389" i="11"/>
  <c r="L391" i="11"/>
  <c r="L397" i="11"/>
  <c r="L399" i="11"/>
  <c r="L385" i="11"/>
  <c r="L395" i="11"/>
  <c r="L384" i="11"/>
  <c r="L390" i="11"/>
  <c r="L392" i="11"/>
  <c r="L398" i="11"/>
  <c r="L400" i="11"/>
  <c r="L387" i="11"/>
  <c r="L373" i="11"/>
  <c r="L375" i="11"/>
  <c r="L364" i="11"/>
  <c r="L374" i="11"/>
  <c r="L376" i="11"/>
  <c r="L366" i="11"/>
  <c r="L368" i="11"/>
  <c r="L380" i="11"/>
  <c r="L365" i="11"/>
  <c r="L367" i="11"/>
  <c r="L369" i="11"/>
  <c r="L371" i="11"/>
  <c r="L377" i="11"/>
  <c r="L379" i="11"/>
  <c r="L370" i="11"/>
  <c r="L372" i="11"/>
  <c r="L378" i="11"/>
  <c r="L349" i="11"/>
  <c r="L353" i="11"/>
  <c r="L355" i="11"/>
  <c r="L346" i="11"/>
  <c r="L345" i="11"/>
  <c r="L347" i="11"/>
  <c r="L348" i="11"/>
  <c r="L350" i="11"/>
  <c r="L352" i="11"/>
  <c r="L354" i="11"/>
  <c r="L356" i="11"/>
  <c r="L358" i="11"/>
  <c r="L360" i="11"/>
  <c r="L351" i="11"/>
  <c r="L357" i="11"/>
  <c r="L359" i="11"/>
  <c r="L344" i="11"/>
  <c r="L326" i="11"/>
  <c r="L328" i="11"/>
  <c r="L332" i="11"/>
  <c r="L334" i="11"/>
  <c r="L336" i="11"/>
  <c r="L338" i="11"/>
  <c r="L325" i="11"/>
  <c r="L327" i="11"/>
  <c r="L329" i="11"/>
  <c r="L331" i="11"/>
  <c r="L333" i="11"/>
  <c r="L335" i="11"/>
  <c r="L337" i="11"/>
  <c r="L339" i="11"/>
  <c r="L324" i="11"/>
  <c r="L340" i="11"/>
  <c r="L330" i="11"/>
  <c r="L309" i="11"/>
  <c r="L311" i="11"/>
  <c r="L313" i="11"/>
  <c r="L315" i="11"/>
  <c r="L318" i="11"/>
  <c r="L320" i="11"/>
  <c r="L308" i="11"/>
  <c r="L310" i="11"/>
  <c r="L312" i="11"/>
  <c r="L314" i="11"/>
  <c r="L316" i="11"/>
  <c r="L306" i="11"/>
  <c r="L317" i="11"/>
  <c r="L319" i="11"/>
  <c r="L305" i="11"/>
  <c r="L307" i="11"/>
  <c r="L304" i="11"/>
  <c r="L286" i="11"/>
  <c r="L288" i="11"/>
  <c r="L294" i="11"/>
  <c r="L296" i="11"/>
  <c r="L299" i="11"/>
  <c r="L293" i="11"/>
  <c r="L295" i="11"/>
  <c r="L289" i="11"/>
  <c r="L291" i="11"/>
  <c r="L297" i="11"/>
  <c r="L290" i="11"/>
  <c r="L292" i="11"/>
  <c r="L298" i="11"/>
  <c r="L300" i="11"/>
  <c r="L285" i="11"/>
  <c r="L287" i="11"/>
  <c r="L284" i="11"/>
  <c r="L267" i="11"/>
  <c r="L273" i="11"/>
  <c r="L279" i="11"/>
  <c r="L270" i="11"/>
  <c r="L276" i="11"/>
  <c r="L278" i="11"/>
  <c r="L280" i="11"/>
  <c r="L269" i="11"/>
  <c r="L275" i="11"/>
  <c r="L266" i="11"/>
  <c r="L268" i="11"/>
  <c r="L265" i="11"/>
  <c r="L271" i="11"/>
  <c r="L277" i="11"/>
  <c r="L264" i="11"/>
  <c r="L272" i="11"/>
  <c r="L274" i="11"/>
  <c r="L256" i="11"/>
  <c r="L258" i="11"/>
  <c r="L246" i="11"/>
  <c r="L250" i="11"/>
  <c r="L252" i="11"/>
  <c r="L257" i="11"/>
  <c r="L259" i="11"/>
  <c r="L245" i="11"/>
  <c r="L247" i="11"/>
  <c r="L249" i="11"/>
  <c r="L251" i="11"/>
  <c r="L254" i="11"/>
  <c r="L260" i="11"/>
  <c r="L248" i="11"/>
  <c r="L253" i="11"/>
  <c r="L255" i="11"/>
  <c r="L244" i="11"/>
  <c r="L229" i="11"/>
  <c r="L231" i="11"/>
  <c r="L225" i="11"/>
  <c r="L227" i="11"/>
  <c r="L237" i="11"/>
  <c r="L239" i="11"/>
  <c r="L228" i="11"/>
  <c r="L226" i="11"/>
  <c r="L232" i="11"/>
  <c r="L234" i="11"/>
  <c r="L236" i="11"/>
  <c r="L238" i="11"/>
  <c r="L240" i="11"/>
  <c r="L233" i="11"/>
  <c r="L235" i="11"/>
  <c r="L224" i="11"/>
  <c r="L230" i="11"/>
  <c r="L205" i="11"/>
  <c r="L207" i="11"/>
  <c r="L209" i="11"/>
  <c r="L211" i="11"/>
  <c r="L213" i="11"/>
  <c r="L215" i="11"/>
  <c r="L219" i="11"/>
  <c r="L204" i="11"/>
  <c r="L206" i="11"/>
  <c r="L208" i="11"/>
  <c r="L210" i="11"/>
  <c r="L212" i="11"/>
  <c r="L214" i="11"/>
  <c r="L216" i="11"/>
  <c r="L218" i="11"/>
  <c r="L220" i="11"/>
  <c r="L217" i="11"/>
  <c r="L193" i="11"/>
  <c r="L195" i="11"/>
  <c r="L184" i="11"/>
  <c r="L186" i="11"/>
  <c r="L192" i="11"/>
  <c r="L198" i="11"/>
  <c r="L200" i="11"/>
  <c r="L194" i="11"/>
  <c r="L196" i="11"/>
  <c r="L190" i="11"/>
  <c r="L185" i="11"/>
  <c r="L187" i="11"/>
  <c r="L189" i="11"/>
  <c r="L191" i="11"/>
  <c r="L197" i="11"/>
  <c r="L199" i="11"/>
  <c r="L188" i="11"/>
  <c r="L169" i="11"/>
  <c r="L171" i="11"/>
  <c r="L173" i="11"/>
  <c r="L175" i="11"/>
  <c r="L166" i="11"/>
  <c r="L178" i="11"/>
  <c r="L180" i="11"/>
  <c r="L168" i="11"/>
  <c r="L170" i="11"/>
  <c r="L176" i="11"/>
  <c r="L165" i="11"/>
  <c r="L167" i="11"/>
  <c r="L177" i="11"/>
  <c r="L179" i="11"/>
  <c r="L164" i="11"/>
  <c r="L172" i="11"/>
  <c r="L174" i="11"/>
  <c r="L146" i="11"/>
  <c r="L148" i="11"/>
  <c r="L154" i="11"/>
  <c r="L156" i="11"/>
  <c r="L158" i="11"/>
  <c r="L144" i="11"/>
  <c r="L155" i="11"/>
  <c r="L149" i="11"/>
  <c r="L151" i="11"/>
  <c r="L157" i="11"/>
  <c r="L159" i="11"/>
  <c r="L160" i="11"/>
  <c r="L150" i="11"/>
  <c r="L152" i="11"/>
  <c r="L145" i="11"/>
  <c r="L147" i="11"/>
  <c r="L153" i="11"/>
  <c r="L127" i="11"/>
  <c r="L131" i="11"/>
  <c r="L135" i="11"/>
  <c r="L139" i="11"/>
  <c r="L132" i="11"/>
  <c r="L136" i="11"/>
  <c r="L128" i="11"/>
  <c r="L140" i="11"/>
  <c r="L126" i="11"/>
  <c r="L134" i="11"/>
  <c r="L129" i="11"/>
  <c r="L137" i="11"/>
  <c r="L130" i="11"/>
  <c r="L138" i="11"/>
  <c r="L125" i="11"/>
  <c r="L133" i="11"/>
  <c r="L124" i="11"/>
  <c r="L108" i="11"/>
  <c r="L112" i="11"/>
  <c r="L116" i="11"/>
  <c r="L104" i="11"/>
  <c r="L119" i="11"/>
  <c r="L105" i="11"/>
  <c r="L109" i="11"/>
  <c r="L113" i="11"/>
  <c r="L117" i="11"/>
  <c r="L100" i="11"/>
  <c r="L120" i="11"/>
  <c r="L106" i="11"/>
  <c r="L110" i="11"/>
  <c r="L114" i="11"/>
  <c r="L118" i="11"/>
  <c r="L107" i="11"/>
  <c r="L111" i="11"/>
  <c r="L115" i="11"/>
  <c r="L99" i="11"/>
  <c r="L95" i="11"/>
  <c r="L91" i="11"/>
  <c r="L87" i="11"/>
  <c r="L90" i="11"/>
  <c r="L88" i="11"/>
  <c r="L98" i="11"/>
  <c r="L94" i="11"/>
  <c r="L86" i="11"/>
  <c r="L96" i="11"/>
  <c r="L84" i="11"/>
  <c r="L97" i="11"/>
  <c r="L93" i="11"/>
  <c r="L89" i="11"/>
  <c r="L85" i="11"/>
  <c r="M85" i="11" s="1"/>
  <c r="L92" i="11"/>
  <c r="L80" i="11"/>
  <c r="N80" i="11" s="1"/>
  <c r="L65" i="11"/>
  <c r="L69" i="11"/>
  <c r="L73" i="11"/>
  <c r="L77" i="11"/>
  <c r="L66" i="11"/>
  <c r="L70" i="11"/>
  <c r="L74" i="11"/>
  <c r="L78" i="11"/>
  <c r="L67" i="11"/>
  <c r="L71" i="11"/>
  <c r="L75" i="11"/>
  <c r="L79" i="11"/>
  <c r="L68" i="11"/>
  <c r="L72" i="11"/>
  <c r="L76" i="11"/>
  <c r="L45" i="11"/>
  <c r="P45" i="11" s="1"/>
  <c r="L44" i="11"/>
  <c r="L64" i="11"/>
  <c r="L60" i="11"/>
  <c r="T60" i="11" s="1"/>
  <c r="L26" i="11"/>
  <c r="L30" i="11"/>
  <c r="L34" i="11"/>
  <c r="L38" i="11"/>
  <c r="L49" i="11"/>
  <c r="L53" i="11"/>
  <c r="L57" i="11"/>
  <c r="L27" i="11"/>
  <c r="L31" i="11"/>
  <c r="L35" i="11"/>
  <c r="L39" i="11"/>
  <c r="L46" i="11"/>
  <c r="L50" i="11"/>
  <c r="L54" i="11"/>
  <c r="L58" i="11"/>
  <c r="L24" i="11"/>
  <c r="L28" i="11"/>
  <c r="L32" i="11"/>
  <c r="L36" i="11"/>
  <c r="L40" i="11"/>
  <c r="L47" i="11"/>
  <c r="L51" i="11"/>
  <c r="L55" i="11"/>
  <c r="L59" i="11"/>
  <c r="L25" i="11"/>
  <c r="L29" i="11"/>
  <c r="L33" i="11"/>
  <c r="L37" i="11"/>
  <c r="L48" i="11"/>
  <c r="L52" i="11"/>
  <c r="L56" i="11"/>
  <c r="L8" i="11"/>
  <c r="P8" i="11" s="1"/>
  <c r="L14" i="11"/>
  <c r="P14" i="11" s="1"/>
  <c r="L5" i="11"/>
  <c r="S5" i="11" s="1"/>
  <c r="L10" i="11"/>
  <c r="M10" i="11" s="1"/>
  <c r="L18" i="11"/>
  <c r="M18" i="11" s="1"/>
  <c r="L6" i="11"/>
  <c r="P6" i="11" s="1"/>
  <c r="L11" i="11"/>
  <c r="P11" i="11" s="1"/>
  <c r="L15" i="11"/>
  <c r="P15" i="11" s="1"/>
  <c r="L19" i="11"/>
  <c r="T19" i="11" s="1"/>
  <c r="L7" i="11"/>
  <c r="T7" i="11" s="1"/>
  <c r="L12" i="11"/>
  <c r="P12" i="11" s="1"/>
  <c r="L16" i="11"/>
  <c r="L20" i="11"/>
  <c r="P20" i="11" s="1"/>
  <c r="L4" i="11"/>
  <c r="M4" i="11" s="1"/>
  <c r="L9" i="11"/>
  <c r="T9" i="11" s="1"/>
  <c r="L13" i="11"/>
  <c r="S13" i="11" s="1"/>
  <c r="L17" i="11"/>
  <c r="N17" i="11" s="1"/>
  <c r="L17" i="10"/>
  <c r="P29" i="10" s="1"/>
  <c r="M5" i="10"/>
  <c r="O6" i="10"/>
  <c r="T10" i="10"/>
  <c r="O11" i="10"/>
  <c r="M4" i="10"/>
  <c r="T5" i="10"/>
  <c r="M12" i="10"/>
  <c r="T13" i="10"/>
  <c r="S5" i="10"/>
  <c r="T6" i="10"/>
  <c r="S9" i="10"/>
  <c r="M13" i="10"/>
  <c r="O15" i="10"/>
  <c r="Q16" i="10"/>
  <c r="M8" i="10"/>
  <c r="O9" i="10"/>
  <c r="P14" i="10"/>
  <c r="M16" i="10"/>
  <c r="N8" i="10"/>
  <c r="P9" i="10"/>
  <c r="R14" i="10"/>
  <c r="R15" i="10"/>
  <c r="L108" i="10"/>
  <c r="N109" i="10" s="1"/>
  <c r="O5" i="10"/>
  <c r="R8" i="10"/>
  <c r="L186" i="10"/>
  <c r="Q197" i="10" s="1"/>
  <c r="L173" i="10"/>
  <c r="O183" i="10" s="1"/>
  <c r="L147" i="10"/>
  <c r="O159" i="10" s="1"/>
  <c r="L121" i="10"/>
  <c r="R131" i="10" s="1"/>
  <c r="L95" i="10"/>
  <c r="Q106" i="10" s="1"/>
  <c r="L160" i="10"/>
  <c r="P167" i="10" s="1"/>
  <c r="L134" i="10"/>
  <c r="T141" i="10" s="1"/>
  <c r="O16" i="10"/>
  <c r="T15" i="10"/>
  <c r="M14" i="10"/>
  <c r="R13" i="10"/>
  <c r="O12" i="10"/>
  <c r="T11" i="10"/>
  <c r="M10" i="10"/>
  <c r="R9" i="10"/>
  <c r="O8" i="10"/>
  <c r="T7" i="10"/>
  <c r="M6" i="10"/>
  <c r="R5" i="10"/>
  <c r="O4" i="10"/>
  <c r="L82" i="10"/>
  <c r="Q92" i="10" s="1"/>
  <c r="L69" i="10"/>
  <c r="O72" i="10" s="1"/>
  <c r="L56" i="10"/>
  <c r="L43" i="10"/>
  <c r="O46" i="10" s="1"/>
  <c r="L30" i="10"/>
  <c r="Q36" i="10" s="1"/>
  <c r="M7" i="10"/>
  <c r="R7" i="10"/>
  <c r="R11" i="10"/>
  <c r="N12" i="10"/>
  <c r="N16" i="10"/>
  <c r="P4" i="10"/>
  <c r="S6" i="10"/>
  <c r="N7" i="10"/>
  <c r="Q9" i="10"/>
  <c r="N10" i="10"/>
  <c r="S11" i="10"/>
  <c r="P12" i="10"/>
  <c r="S14" i="10"/>
  <c r="N15" i="10"/>
  <c r="L82" i="9"/>
  <c r="M94" i="9" s="1"/>
  <c r="L56" i="9"/>
  <c r="Q58" i="9" s="1"/>
  <c r="L95" i="9"/>
  <c r="O99" i="9" s="1"/>
  <c r="L186" i="9"/>
  <c r="R198" i="9" s="1"/>
  <c r="L160" i="9"/>
  <c r="N165" i="9" s="1"/>
  <c r="L147" i="9"/>
  <c r="N155" i="9" s="1"/>
  <c r="L173" i="9"/>
  <c r="Q173" i="9" s="1"/>
  <c r="L134" i="9"/>
  <c r="O137" i="9" s="1"/>
  <c r="L121" i="9"/>
  <c r="M124" i="9" s="1"/>
  <c r="L108" i="9"/>
  <c r="L69" i="9"/>
  <c r="R70" i="9" s="1"/>
  <c r="L43" i="9"/>
  <c r="Q48" i="9" s="1"/>
  <c r="L4" i="9"/>
  <c r="R6" i="9" s="1"/>
  <c r="L30" i="9"/>
  <c r="N31" i="9" s="1"/>
  <c r="L17" i="9"/>
  <c r="R25" i="9" s="1"/>
  <c r="L11" i="5"/>
  <c r="O11" i="5" s="1"/>
  <c r="L18" i="5"/>
  <c r="R18" i="5" s="1"/>
  <c r="L15" i="6"/>
  <c r="O15" i="6" s="1"/>
  <c r="L7" i="7"/>
  <c r="S7" i="7" s="1"/>
  <c r="L11" i="7"/>
  <c r="L19" i="7"/>
  <c r="R19" i="7" s="1"/>
  <c r="L5" i="5"/>
  <c r="S5" i="5" s="1"/>
  <c r="L7" i="5"/>
  <c r="Q7" i="5" s="1"/>
  <c r="L12" i="5"/>
  <c r="Q12" i="5" s="1"/>
  <c r="L20" i="5"/>
  <c r="T20" i="5" s="1"/>
  <c r="L19" i="6"/>
  <c r="O19" i="6" s="1"/>
  <c r="L8" i="7"/>
  <c r="T8" i="7" s="1"/>
  <c r="L12" i="7"/>
  <c r="R12" i="7" s="1"/>
  <c r="L16" i="7"/>
  <c r="T16" i="7" s="1"/>
  <c r="L9" i="5"/>
  <c r="S9" i="5" s="1"/>
  <c r="L15" i="7"/>
  <c r="L10" i="5"/>
  <c r="Q10" i="5" s="1"/>
  <c r="L8" i="5"/>
  <c r="S8" i="5" s="1"/>
  <c r="L14" i="5"/>
  <c r="T14" i="5" s="1"/>
  <c r="L7" i="6"/>
  <c r="P7" i="6" s="1"/>
  <c r="L5" i="7"/>
  <c r="S5" i="7" s="1"/>
  <c r="L9" i="7"/>
  <c r="S9" i="7" s="1"/>
  <c r="L13" i="7"/>
  <c r="S13" i="7" s="1"/>
  <c r="L17" i="7"/>
  <c r="L4" i="5"/>
  <c r="S4" i="5" s="1"/>
  <c r="L6" i="5"/>
  <c r="R6" i="5" s="1"/>
  <c r="L16" i="5"/>
  <c r="T16" i="5" s="1"/>
  <c r="L11" i="6"/>
  <c r="M11" i="6" s="1"/>
  <c r="L4" i="7"/>
  <c r="S4" i="7" s="1"/>
  <c r="AA13" i="8"/>
  <c r="R18" i="7"/>
  <c r="M19" i="5"/>
  <c r="L5" i="6"/>
  <c r="S5" i="6" s="1"/>
  <c r="L9" i="6"/>
  <c r="S9" i="6" s="1"/>
  <c r="L13" i="6"/>
  <c r="S13" i="6" s="1"/>
  <c r="M18" i="7"/>
  <c r="S18" i="7"/>
  <c r="AA20" i="8"/>
  <c r="AA12" i="8"/>
  <c r="AA8" i="8"/>
  <c r="AA19" i="8"/>
  <c r="AA9" i="8"/>
  <c r="AA14" i="8"/>
  <c r="AA5" i="8"/>
  <c r="AA6" i="8"/>
  <c r="AA10" i="8"/>
  <c r="AA15" i="8"/>
  <c r="T18" i="7"/>
  <c r="Q18" i="7"/>
  <c r="L20" i="6"/>
  <c r="P20" i="6" s="1"/>
  <c r="L18" i="6"/>
  <c r="M18" i="6" s="1"/>
  <c r="L16" i="6"/>
  <c r="P16" i="6" s="1"/>
  <c r="L14" i="6"/>
  <c r="N14" i="6" s="1"/>
  <c r="L12" i="6"/>
  <c r="P12" i="6" s="1"/>
  <c r="L10" i="6"/>
  <c r="T10" i="6" s="1"/>
  <c r="L8" i="6"/>
  <c r="P8" i="6" s="1"/>
  <c r="L6" i="6"/>
  <c r="M6" i="6" s="1"/>
  <c r="L4" i="6"/>
  <c r="P4" i="6" s="1"/>
  <c r="Q19" i="5"/>
  <c r="O18" i="7"/>
  <c r="AA7" i="8"/>
  <c r="AA11" i="8"/>
  <c r="AA16" i="8"/>
  <c r="L13" i="5"/>
  <c r="T13" i="5" s="1"/>
  <c r="L15" i="5"/>
  <c r="O15" i="5" s="1"/>
  <c r="L17" i="5"/>
  <c r="P17" i="5" s="1"/>
  <c r="L6" i="7"/>
  <c r="L10" i="7"/>
  <c r="P10" i="7" s="1"/>
  <c r="L14" i="7"/>
  <c r="P18" i="7"/>
  <c r="P17" i="6"/>
  <c r="T17" i="6"/>
  <c r="M17" i="6"/>
  <c r="Q17" i="6"/>
  <c r="N17" i="6"/>
  <c r="R17" i="6"/>
  <c r="O17" i="6"/>
  <c r="N19" i="5"/>
  <c r="R19" i="5"/>
  <c r="O19" i="5"/>
  <c r="S19" i="5"/>
  <c r="P19" i="5"/>
  <c r="F1" i="4"/>
  <c r="L19" i="4" s="1"/>
  <c r="F1" i="3"/>
  <c r="L20" i="3" s="1"/>
  <c r="M20" i="3" s="1"/>
  <c r="J4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F1" i="2"/>
  <c r="L20" i="2" s="1"/>
  <c r="M20" i="2" s="1"/>
  <c r="P16" i="10" l="1"/>
  <c r="N14" i="10"/>
  <c r="N11" i="10"/>
  <c r="P8" i="10"/>
  <c r="N6" i="10"/>
  <c r="M15" i="10"/>
  <c r="R10" i="10"/>
  <c r="P5" i="10"/>
  <c r="S4" i="10"/>
  <c r="Q6" i="10"/>
  <c r="S8" i="10"/>
  <c r="Q10" i="10"/>
  <c r="S12" i="10"/>
  <c r="Q14" i="10"/>
  <c r="S16" i="10"/>
  <c r="O13" i="10"/>
  <c r="P13" i="10"/>
  <c r="R6" i="10"/>
  <c r="R12" i="10"/>
  <c r="P6" i="10"/>
  <c r="T14" i="10"/>
  <c r="Q8" i="10"/>
  <c r="Q4" i="10"/>
  <c r="T9" i="10"/>
  <c r="S13" i="10"/>
  <c r="O10" i="10"/>
  <c r="S15" i="10"/>
  <c r="Q13" i="10"/>
  <c r="S10" i="10"/>
  <c r="S7" i="10"/>
  <c r="Q5" i="10"/>
  <c r="T12" i="10"/>
  <c r="T8" i="10"/>
  <c r="N4" i="10"/>
  <c r="N5" i="10"/>
  <c r="P7" i="10"/>
  <c r="N9" i="10"/>
  <c r="P11" i="10"/>
  <c r="N13" i="10"/>
  <c r="P15" i="10"/>
  <c r="P10" i="10"/>
  <c r="T16" i="10"/>
  <c r="M11" i="10"/>
  <c r="T4" i="10"/>
  <c r="Q11" i="10"/>
  <c r="R4" i="10"/>
  <c r="O14" i="10"/>
  <c r="O7" i="10"/>
  <c r="R16" i="10"/>
  <c r="Q7" i="10"/>
  <c r="Q12" i="10"/>
  <c r="M9" i="10"/>
  <c r="M198" i="10"/>
  <c r="T20" i="7"/>
  <c r="M20" i="7"/>
  <c r="M197" i="10"/>
  <c r="Q7" i="6"/>
  <c r="AK11" i="8"/>
  <c r="AG11" i="8"/>
  <c r="AC11" i="8"/>
  <c r="AJ11" i="8"/>
  <c r="AF11" i="8"/>
  <c r="AB11" i="8"/>
  <c r="AI11" i="8"/>
  <c r="AL11" i="8"/>
  <c r="AH11" i="8"/>
  <c r="AM11" i="8"/>
  <c r="AE11" i="8"/>
  <c r="AD11" i="8"/>
  <c r="AK15" i="8"/>
  <c r="AG15" i="8"/>
  <c r="AC15" i="8"/>
  <c r="AJ15" i="8"/>
  <c r="AF15" i="8"/>
  <c r="AB15" i="8"/>
  <c r="AI15" i="8"/>
  <c r="AH15" i="8"/>
  <c r="AD15" i="8"/>
  <c r="AM15" i="8"/>
  <c r="AE15" i="8"/>
  <c r="AL15" i="8"/>
  <c r="AK14" i="8"/>
  <c r="AG14" i="8"/>
  <c r="AC14" i="8"/>
  <c r="AJ14" i="8"/>
  <c r="AF14" i="8"/>
  <c r="AB14" i="8"/>
  <c r="AM14" i="8"/>
  <c r="AE14" i="8"/>
  <c r="AL14" i="8"/>
  <c r="AD14" i="8"/>
  <c r="AI14" i="8"/>
  <c r="AH14" i="8"/>
  <c r="AK12" i="8"/>
  <c r="AG12" i="8"/>
  <c r="AC12" i="8"/>
  <c r="AJ12" i="8"/>
  <c r="AF12" i="8"/>
  <c r="AB12" i="8"/>
  <c r="AM12" i="8"/>
  <c r="AE12" i="8"/>
  <c r="AL12" i="8"/>
  <c r="AD12" i="8"/>
  <c r="AI12" i="8"/>
  <c r="AH12" i="8"/>
  <c r="AK4" i="8"/>
  <c r="AG4" i="8"/>
  <c r="AC4" i="8"/>
  <c r="AJ4" i="8"/>
  <c r="AE4" i="8"/>
  <c r="AL4" i="8"/>
  <c r="AI4" i="8"/>
  <c r="AD4" i="8"/>
  <c r="AF4" i="8"/>
  <c r="AM4" i="8"/>
  <c r="AH4" i="8"/>
  <c r="AB4" i="8"/>
  <c r="AK16" i="8"/>
  <c r="AG16" i="8"/>
  <c r="AC16" i="8"/>
  <c r="AJ16" i="8"/>
  <c r="AF16" i="8"/>
  <c r="AB16" i="8"/>
  <c r="AM16" i="8"/>
  <c r="AE16" i="8"/>
  <c r="AH16" i="8"/>
  <c r="AL16" i="8"/>
  <c r="AD16" i="8"/>
  <c r="AI16" i="8"/>
  <c r="AK8" i="8"/>
  <c r="AG8" i="8"/>
  <c r="AC8" i="8"/>
  <c r="AJ8" i="8"/>
  <c r="AE8" i="8"/>
  <c r="AI8" i="8"/>
  <c r="AD8" i="8"/>
  <c r="AF8" i="8"/>
  <c r="AM8" i="8"/>
  <c r="AH8" i="8"/>
  <c r="AB8" i="8"/>
  <c r="AL8" i="8"/>
  <c r="S10" i="5"/>
  <c r="AK10" i="8"/>
  <c r="AG10" i="8"/>
  <c r="AC10" i="8"/>
  <c r="AJ10" i="8"/>
  <c r="AF10" i="8"/>
  <c r="AB10" i="8"/>
  <c r="AM10" i="8"/>
  <c r="AE10" i="8"/>
  <c r="AH10" i="8"/>
  <c r="AL10" i="8"/>
  <c r="AD10" i="8"/>
  <c r="AI10" i="8"/>
  <c r="AK9" i="8"/>
  <c r="AG9" i="8"/>
  <c r="AC9" i="8"/>
  <c r="AJ9" i="8"/>
  <c r="AI9" i="8"/>
  <c r="AD9" i="8"/>
  <c r="AE9" i="8"/>
  <c r="AH9" i="8"/>
  <c r="AB9" i="8"/>
  <c r="AL9" i="8"/>
  <c r="AM9" i="8"/>
  <c r="AF9" i="8"/>
  <c r="AL20" i="8"/>
  <c r="AH20" i="8"/>
  <c r="AD20" i="8"/>
  <c r="AK20" i="8"/>
  <c r="AG20" i="8"/>
  <c r="AC20" i="8"/>
  <c r="AB20" i="8"/>
  <c r="AF20" i="8"/>
  <c r="AM20" i="8"/>
  <c r="AE20" i="8"/>
  <c r="AJ20" i="8"/>
  <c r="AI20" i="8"/>
  <c r="AK17" i="8"/>
  <c r="AG17" i="8"/>
  <c r="AC17" i="8"/>
  <c r="AJ17" i="8"/>
  <c r="AF17" i="8"/>
  <c r="AB17" i="8"/>
  <c r="AI17" i="8"/>
  <c r="AH17" i="8"/>
  <c r="AD17" i="8"/>
  <c r="AM17" i="8"/>
  <c r="AE17" i="8"/>
  <c r="AL17" i="8"/>
  <c r="AK5" i="8"/>
  <c r="AG5" i="8"/>
  <c r="AC5" i="8"/>
  <c r="AI5" i="8"/>
  <c r="AD5" i="8"/>
  <c r="AM5" i="8"/>
  <c r="AH5" i="8"/>
  <c r="AB5" i="8"/>
  <c r="AJ5" i="8"/>
  <c r="AL5" i="8"/>
  <c r="AF5" i="8"/>
  <c r="AE5" i="8"/>
  <c r="AK7" i="8"/>
  <c r="AG7" i="8"/>
  <c r="AC7" i="8"/>
  <c r="AL7" i="8"/>
  <c r="AF7" i="8"/>
  <c r="AH7" i="8"/>
  <c r="AJ7" i="8"/>
  <c r="AE7" i="8"/>
  <c r="AB7" i="8"/>
  <c r="AI7" i="8"/>
  <c r="AD7" i="8"/>
  <c r="AM7" i="8"/>
  <c r="AK6" i="8"/>
  <c r="AG6" i="8"/>
  <c r="AC6" i="8"/>
  <c r="AM6" i="8"/>
  <c r="AH6" i="8"/>
  <c r="AB6" i="8"/>
  <c r="AD6" i="8"/>
  <c r="AL6" i="8"/>
  <c r="AF6" i="8"/>
  <c r="AJ6" i="8"/>
  <c r="AE6" i="8"/>
  <c r="AI6" i="8"/>
  <c r="AK19" i="8"/>
  <c r="AG19" i="8"/>
  <c r="AC19" i="8"/>
  <c r="AJ19" i="8"/>
  <c r="AF19" i="8"/>
  <c r="AB19" i="8"/>
  <c r="AI19" i="8"/>
  <c r="AL19" i="8"/>
  <c r="AH19" i="8"/>
  <c r="AD19" i="8"/>
  <c r="AM19" i="8"/>
  <c r="AE19" i="8"/>
  <c r="AK13" i="8"/>
  <c r="AG13" i="8"/>
  <c r="AC13" i="8"/>
  <c r="AJ13" i="8"/>
  <c r="AF13" i="8"/>
  <c r="AB13" i="8"/>
  <c r="AI13" i="8"/>
  <c r="AL13" i="8"/>
  <c r="AH13" i="8"/>
  <c r="AD13" i="8"/>
  <c r="AM13" i="8"/>
  <c r="AE13" i="8"/>
  <c r="AK18" i="8"/>
  <c r="AG18" i="8"/>
  <c r="AC18" i="8"/>
  <c r="AJ18" i="8"/>
  <c r="AF18" i="8"/>
  <c r="AB18" i="8"/>
  <c r="AM18" i="8"/>
  <c r="AE18" i="8"/>
  <c r="AH18" i="8"/>
  <c r="AL18" i="8"/>
  <c r="AD18" i="8"/>
  <c r="AI18" i="8"/>
  <c r="M432" i="11"/>
  <c r="P432" i="11"/>
  <c r="S432" i="11"/>
  <c r="Q432" i="11"/>
  <c r="O432" i="11"/>
  <c r="R432" i="11"/>
  <c r="T432" i="11"/>
  <c r="N432" i="11"/>
  <c r="M446" i="11"/>
  <c r="P446" i="11"/>
  <c r="N446" i="11"/>
  <c r="S446" i="11"/>
  <c r="R446" i="11"/>
  <c r="T446" i="11"/>
  <c r="O446" i="11"/>
  <c r="Q446" i="11"/>
  <c r="M454" i="11"/>
  <c r="N454" i="11"/>
  <c r="S454" i="11"/>
  <c r="P454" i="11"/>
  <c r="T454" i="11"/>
  <c r="O454" i="11"/>
  <c r="R454" i="11"/>
  <c r="Q454" i="11"/>
  <c r="M460" i="11"/>
  <c r="S460" i="11"/>
  <c r="O460" i="11"/>
  <c r="Q460" i="11"/>
  <c r="R460" i="11"/>
  <c r="T460" i="11"/>
  <c r="N460" i="11"/>
  <c r="P460" i="11"/>
  <c r="P491" i="11"/>
  <c r="M491" i="11"/>
  <c r="Q491" i="11"/>
  <c r="R491" i="11"/>
  <c r="N491" i="11"/>
  <c r="O491" i="11"/>
  <c r="S491" i="11"/>
  <c r="T491" i="11"/>
  <c r="N431" i="11"/>
  <c r="Q431" i="11"/>
  <c r="M431" i="11"/>
  <c r="S431" i="11"/>
  <c r="O431" i="11"/>
  <c r="R431" i="11"/>
  <c r="T431" i="11"/>
  <c r="P431" i="11"/>
  <c r="M453" i="11"/>
  <c r="P453" i="11"/>
  <c r="T453" i="11"/>
  <c r="S453" i="11"/>
  <c r="O453" i="11"/>
  <c r="R453" i="11"/>
  <c r="N453" i="11"/>
  <c r="Q453" i="11"/>
  <c r="S484" i="11"/>
  <c r="R484" i="11"/>
  <c r="N484" i="11"/>
  <c r="Q484" i="11"/>
  <c r="M484" i="11"/>
  <c r="T484" i="11"/>
  <c r="P484" i="11"/>
  <c r="O484" i="11"/>
  <c r="M486" i="11"/>
  <c r="S486" i="11"/>
  <c r="O486" i="11"/>
  <c r="T486" i="11"/>
  <c r="P486" i="11"/>
  <c r="R486" i="11"/>
  <c r="N486" i="11"/>
  <c r="Q486" i="11"/>
  <c r="M505" i="11"/>
  <c r="O505" i="11"/>
  <c r="P505" i="11"/>
  <c r="S505" i="11"/>
  <c r="T505" i="11"/>
  <c r="R505" i="11"/>
  <c r="Q505" i="11"/>
  <c r="N505" i="11"/>
  <c r="M555" i="11"/>
  <c r="Q555" i="11"/>
  <c r="N555" i="11"/>
  <c r="R555" i="11"/>
  <c r="O555" i="11"/>
  <c r="S555" i="11"/>
  <c r="P555" i="11"/>
  <c r="T555" i="11"/>
  <c r="M569" i="11"/>
  <c r="S569" i="11"/>
  <c r="O569" i="11"/>
  <c r="P569" i="11"/>
  <c r="T569" i="11"/>
  <c r="R569" i="11"/>
  <c r="N569" i="11"/>
  <c r="Q569" i="11"/>
  <c r="M609" i="11"/>
  <c r="S609" i="11"/>
  <c r="O609" i="11"/>
  <c r="P609" i="11"/>
  <c r="T609" i="11"/>
  <c r="R609" i="11"/>
  <c r="Q609" i="11"/>
  <c r="N609" i="11"/>
  <c r="M627" i="11"/>
  <c r="Q627" i="11"/>
  <c r="O627" i="11"/>
  <c r="S627" i="11"/>
  <c r="N627" i="11"/>
  <c r="P627" i="11"/>
  <c r="R627" i="11"/>
  <c r="T627" i="11"/>
  <c r="M472" i="11"/>
  <c r="T472" i="11"/>
  <c r="S472" i="11"/>
  <c r="P472" i="11"/>
  <c r="N472" i="11"/>
  <c r="Q472" i="11"/>
  <c r="O472" i="11"/>
  <c r="R472" i="11"/>
  <c r="M520" i="11"/>
  <c r="P520" i="11"/>
  <c r="R520" i="11"/>
  <c r="Q520" i="11"/>
  <c r="S520" i="11"/>
  <c r="T520" i="11"/>
  <c r="N520" i="11"/>
  <c r="O520" i="11"/>
  <c r="M538" i="11"/>
  <c r="T538" i="11"/>
  <c r="P538" i="11"/>
  <c r="R538" i="11"/>
  <c r="O538" i="11"/>
  <c r="Q538" i="11"/>
  <c r="N538" i="11"/>
  <c r="S538" i="11"/>
  <c r="M558" i="11"/>
  <c r="O558" i="11"/>
  <c r="T558" i="11"/>
  <c r="P558" i="11"/>
  <c r="R558" i="11"/>
  <c r="N558" i="11"/>
  <c r="S558" i="11"/>
  <c r="Q558" i="11"/>
  <c r="Q584" i="11"/>
  <c r="M584" i="11"/>
  <c r="S584" i="11"/>
  <c r="O584" i="11"/>
  <c r="P584" i="11"/>
  <c r="N584" i="11"/>
  <c r="T584" i="11"/>
  <c r="R584" i="11"/>
  <c r="M607" i="11"/>
  <c r="Q607" i="11"/>
  <c r="O607" i="11"/>
  <c r="S607" i="11"/>
  <c r="P607" i="11"/>
  <c r="R607" i="11"/>
  <c r="T607" i="11"/>
  <c r="N607" i="11"/>
  <c r="N629" i="11"/>
  <c r="P629" i="11"/>
  <c r="M629" i="11"/>
  <c r="S629" i="11"/>
  <c r="Q629" i="11"/>
  <c r="T629" i="11"/>
  <c r="O629" i="11"/>
  <c r="R629" i="11"/>
  <c r="M480" i="11"/>
  <c r="R480" i="11"/>
  <c r="P480" i="11"/>
  <c r="S480" i="11"/>
  <c r="T480" i="11"/>
  <c r="N480" i="11"/>
  <c r="Q480" i="11"/>
  <c r="O480" i="11"/>
  <c r="O495" i="11"/>
  <c r="S495" i="11"/>
  <c r="T495" i="11"/>
  <c r="P495" i="11"/>
  <c r="M495" i="11"/>
  <c r="Q495" i="11"/>
  <c r="N495" i="11"/>
  <c r="R495" i="11"/>
  <c r="M437" i="11"/>
  <c r="R437" i="11"/>
  <c r="O437" i="11"/>
  <c r="T437" i="11"/>
  <c r="S437" i="11"/>
  <c r="N437" i="11"/>
  <c r="P437" i="11"/>
  <c r="Q437" i="11"/>
  <c r="M457" i="11"/>
  <c r="T457" i="11"/>
  <c r="P457" i="11"/>
  <c r="O457" i="11"/>
  <c r="S457" i="11"/>
  <c r="R457" i="11"/>
  <c r="N457" i="11"/>
  <c r="Q457" i="11"/>
  <c r="M445" i="11"/>
  <c r="T445" i="11"/>
  <c r="P445" i="11"/>
  <c r="O445" i="11"/>
  <c r="S445" i="11"/>
  <c r="Q445" i="11"/>
  <c r="R445" i="11"/>
  <c r="N445" i="11"/>
  <c r="M469" i="11"/>
  <c r="T469" i="11"/>
  <c r="O469" i="11"/>
  <c r="P469" i="11"/>
  <c r="S469" i="11"/>
  <c r="N469" i="11"/>
  <c r="Q469" i="11"/>
  <c r="R469" i="11"/>
  <c r="M498" i="11"/>
  <c r="P498" i="11"/>
  <c r="R498" i="11"/>
  <c r="N498" i="11"/>
  <c r="S498" i="11"/>
  <c r="O498" i="11"/>
  <c r="T498" i="11"/>
  <c r="Q498" i="11"/>
  <c r="M517" i="11"/>
  <c r="S517" i="11"/>
  <c r="T517" i="11"/>
  <c r="O517" i="11"/>
  <c r="P517" i="11"/>
  <c r="R517" i="11"/>
  <c r="N517" i="11"/>
  <c r="Q517" i="11"/>
  <c r="M539" i="11"/>
  <c r="P539" i="11"/>
  <c r="R539" i="11"/>
  <c r="N539" i="11"/>
  <c r="S539" i="11"/>
  <c r="O539" i="11"/>
  <c r="T539" i="11"/>
  <c r="Q539" i="11"/>
  <c r="M527" i="11"/>
  <c r="P527" i="11"/>
  <c r="R527" i="11"/>
  <c r="N527" i="11"/>
  <c r="S527" i="11"/>
  <c r="O527" i="11"/>
  <c r="T527" i="11"/>
  <c r="Q527" i="11"/>
  <c r="M549" i="11"/>
  <c r="O549" i="11"/>
  <c r="S549" i="11"/>
  <c r="P549" i="11"/>
  <c r="T549" i="11"/>
  <c r="Q549" i="11"/>
  <c r="R549" i="11"/>
  <c r="N549" i="11"/>
  <c r="M589" i="11"/>
  <c r="O589" i="11"/>
  <c r="S589" i="11"/>
  <c r="P589" i="11"/>
  <c r="T589" i="11"/>
  <c r="Q589" i="11"/>
  <c r="R589" i="11"/>
  <c r="N589" i="11"/>
  <c r="O694" i="11"/>
  <c r="M694" i="11"/>
  <c r="N694" i="11"/>
  <c r="T694" i="11"/>
  <c r="P694" i="11"/>
  <c r="Q694" i="11"/>
  <c r="R694" i="11"/>
  <c r="S694" i="11"/>
  <c r="M516" i="11"/>
  <c r="S516" i="11"/>
  <c r="O516" i="11"/>
  <c r="R516" i="11"/>
  <c r="N516" i="11"/>
  <c r="T516" i="11"/>
  <c r="Q516" i="11"/>
  <c r="P516" i="11"/>
  <c r="P540" i="11"/>
  <c r="T540" i="11"/>
  <c r="M540" i="11"/>
  <c r="Q540" i="11"/>
  <c r="N540" i="11"/>
  <c r="R540" i="11"/>
  <c r="O540" i="11"/>
  <c r="S540" i="11"/>
  <c r="M526" i="11"/>
  <c r="T526" i="11"/>
  <c r="O526" i="11"/>
  <c r="P526" i="11"/>
  <c r="S526" i="11"/>
  <c r="R526" i="11"/>
  <c r="N526" i="11"/>
  <c r="Q526" i="11"/>
  <c r="S564" i="11"/>
  <c r="O564" i="11"/>
  <c r="Q564" i="11"/>
  <c r="M564" i="11"/>
  <c r="T564" i="11"/>
  <c r="R564" i="11"/>
  <c r="P564" i="11"/>
  <c r="N564" i="11"/>
  <c r="O587" i="11"/>
  <c r="S587" i="11"/>
  <c r="M587" i="11"/>
  <c r="Q587" i="11"/>
  <c r="T587" i="11"/>
  <c r="N587" i="11"/>
  <c r="P587" i="11"/>
  <c r="R587" i="11"/>
  <c r="S644" i="11"/>
  <c r="O644" i="11"/>
  <c r="Q644" i="11"/>
  <c r="M644" i="11"/>
  <c r="T644" i="11"/>
  <c r="R644" i="11"/>
  <c r="P644" i="11"/>
  <c r="N644" i="11"/>
  <c r="M677" i="11"/>
  <c r="P677" i="11"/>
  <c r="N677" i="11"/>
  <c r="S677" i="11"/>
  <c r="O677" i="11"/>
  <c r="T677" i="11"/>
  <c r="R677" i="11"/>
  <c r="Q677" i="11"/>
  <c r="M578" i="11"/>
  <c r="O578" i="11"/>
  <c r="T578" i="11"/>
  <c r="R578" i="11"/>
  <c r="N578" i="11"/>
  <c r="P578" i="11"/>
  <c r="S578" i="11"/>
  <c r="Q578" i="11"/>
  <c r="M594" i="11"/>
  <c r="O594" i="11"/>
  <c r="T594" i="11"/>
  <c r="R594" i="11"/>
  <c r="P594" i="11"/>
  <c r="S594" i="11"/>
  <c r="N594" i="11"/>
  <c r="Q594" i="11"/>
  <c r="M618" i="11"/>
  <c r="O618" i="11"/>
  <c r="T618" i="11"/>
  <c r="R618" i="11"/>
  <c r="N618" i="11"/>
  <c r="P618" i="11"/>
  <c r="S618" i="11"/>
  <c r="Q618" i="11"/>
  <c r="M658" i="11"/>
  <c r="O658" i="11"/>
  <c r="T658" i="11"/>
  <c r="R658" i="11"/>
  <c r="N658" i="11"/>
  <c r="P658" i="11"/>
  <c r="S658" i="11"/>
  <c r="Q658" i="11"/>
  <c r="M665" i="11"/>
  <c r="N665" i="11"/>
  <c r="O665" i="11"/>
  <c r="P665" i="11"/>
  <c r="S665" i="11"/>
  <c r="T665" i="11"/>
  <c r="R665" i="11"/>
  <c r="Q665" i="11"/>
  <c r="M574" i="11"/>
  <c r="R574" i="11"/>
  <c r="O574" i="11"/>
  <c r="T574" i="11"/>
  <c r="N574" i="11"/>
  <c r="P574" i="11"/>
  <c r="S574" i="11"/>
  <c r="Q574" i="11"/>
  <c r="M598" i="11"/>
  <c r="R598" i="11"/>
  <c r="O598" i="11"/>
  <c r="T598" i="11"/>
  <c r="S598" i="11"/>
  <c r="N598" i="11"/>
  <c r="P598" i="11"/>
  <c r="Q598" i="11"/>
  <c r="M614" i="11"/>
  <c r="R614" i="11"/>
  <c r="O614" i="11"/>
  <c r="T614" i="11"/>
  <c r="N614" i="11"/>
  <c r="P614" i="11"/>
  <c r="S614" i="11"/>
  <c r="Q614" i="11"/>
  <c r="O638" i="11"/>
  <c r="T638" i="11"/>
  <c r="P638" i="11"/>
  <c r="N638" i="11"/>
  <c r="S638" i="11"/>
  <c r="Q638" i="11"/>
  <c r="M638" i="11"/>
  <c r="R638" i="11"/>
  <c r="O630" i="11"/>
  <c r="T630" i="11"/>
  <c r="P630" i="11"/>
  <c r="R630" i="11"/>
  <c r="N630" i="11"/>
  <c r="M630" i="11"/>
  <c r="S630" i="11"/>
  <c r="Q630" i="11"/>
  <c r="M645" i="11"/>
  <c r="S645" i="11"/>
  <c r="O645" i="11"/>
  <c r="T645" i="11"/>
  <c r="P645" i="11"/>
  <c r="Q645" i="11"/>
  <c r="R645" i="11"/>
  <c r="N645" i="11"/>
  <c r="M654" i="11"/>
  <c r="O654" i="11"/>
  <c r="T654" i="11"/>
  <c r="R654" i="11"/>
  <c r="P654" i="11"/>
  <c r="S654" i="11"/>
  <c r="N654" i="11"/>
  <c r="Q654" i="11"/>
  <c r="M672" i="11"/>
  <c r="T672" i="11"/>
  <c r="P672" i="11"/>
  <c r="S672" i="11"/>
  <c r="Q672" i="11"/>
  <c r="O672" i="11"/>
  <c r="R672" i="11"/>
  <c r="N672" i="11"/>
  <c r="M650" i="11"/>
  <c r="R650" i="11"/>
  <c r="O650" i="11"/>
  <c r="T650" i="11"/>
  <c r="S650" i="11"/>
  <c r="N650" i="11"/>
  <c r="P650" i="11"/>
  <c r="Q650" i="11"/>
  <c r="M668" i="11"/>
  <c r="T668" i="11"/>
  <c r="P668" i="11"/>
  <c r="R668" i="11"/>
  <c r="S668" i="11"/>
  <c r="N668" i="11"/>
  <c r="O668" i="11"/>
  <c r="Q668" i="11"/>
  <c r="N699" i="11"/>
  <c r="M699" i="11"/>
  <c r="Q699" i="11"/>
  <c r="P699" i="11"/>
  <c r="O699" i="11"/>
  <c r="R699" i="11"/>
  <c r="T699" i="11"/>
  <c r="S699" i="11"/>
  <c r="N691" i="11"/>
  <c r="Q691" i="11"/>
  <c r="M691" i="11"/>
  <c r="P691" i="11"/>
  <c r="O691" i="11"/>
  <c r="R691" i="11"/>
  <c r="T691" i="11"/>
  <c r="S691" i="11"/>
  <c r="M700" i="11"/>
  <c r="S700" i="11"/>
  <c r="R700" i="11"/>
  <c r="T700" i="11"/>
  <c r="O700" i="11"/>
  <c r="N700" i="11"/>
  <c r="P700" i="11"/>
  <c r="Q700" i="11"/>
  <c r="S704" i="11"/>
  <c r="O704" i="11"/>
  <c r="R704" i="11"/>
  <c r="N704" i="11"/>
  <c r="Q704" i="11"/>
  <c r="M704" i="11"/>
  <c r="P704" i="11"/>
  <c r="T704" i="11"/>
  <c r="M758" i="11"/>
  <c r="Q758" i="11"/>
  <c r="P758" i="11"/>
  <c r="N758" i="11"/>
  <c r="R758" i="11"/>
  <c r="T758" i="11"/>
  <c r="O758" i="11"/>
  <c r="S758" i="11"/>
  <c r="M720" i="11"/>
  <c r="T720" i="11"/>
  <c r="S720" i="11"/>
  <c r="R720" i="11"/>
  <c r="P720" i="11"/>
  <c r="O720" i="11"/>
  <c r="Q720" i="11"/>
  <c r="N720" i="11"/>
  <c r="M737" i="11"/>
  <c r="O737" i="11"/>
  <c r="T737" i="11"/>
  <c r="S737" i="11"/>
  <c r="P737" i="11"/>
  <c r="N737" i="11"/>
  <c r="R737" i="11"/>
  <c r="Q737" i="11"/>
  <c r="N754" i="11"/>
  <c r="R754" i="11"/>
  <c r="Q754" i="11"/>
  <c r="O754" i="11"/>
  <c r="S754" i="11"/>
  <c r="M754" i="11"/>
  <c r="P754" i="11"/>
  <c r="T754" i="11"/>
  <c r="N776" i="11"/>
  <c r="Q776" i="11"/>
  <c r="M776" i="11"/>
  <c r="T776" i="11"/>
  <c r="P776" i="11"/>
  <c r="S776" i="11"/>
  <c r="O776" i="11"/>
  <c r="R776" i="11"/>
  <c r="M788" i="11"/>
  <c r="Q788" i="11"/>
  <c r="O788" i="11"/>
  <c r="P788" i="11"/>
  <c r="N788" i="11"/>
  <c r="R788" i="11"/>
  <c r="T788" i="11"/>
  <c r="S788" i="11"/>
  <c r="M708" i="11"/>
  <c r="O708" i="11"/>
  <c r="R708" i="11"/>
  <c r="P708" i="11"/>
  <c r="Q708" i="11"/>
  <c r="N708" i="11"/>
  <c r="S708" i="11"/>
  <c r="T708" i="11"/>
  <c r="M749" i="11"/>
  <c r="N749" i="11"/>
  <c r="S749" i="11"/>
  <c r="R749" i="11"/>
  <c r="O749" i="11"/>
  <c r="T749" i="11"/>
  <c r="P749" i="11"/>
  <c r="Q749" i="11"/>
  <c r="M836" i="11"/>
  <c r="P836" i="11"/>
  <c r="T836" i="11"/>
  <c r="R836" i="11"/>
  <c r="S836" i="11"/>
  <c r="N836" i="11"/>
  <c r="O836" i="11"/>
  <c r="Q836" i="11"/>
  <c r="O710" i="11"/>
  <c r="Q710" i="11"/>
  <c r="N710" i="11"/>
  <c r="R710" i="11"/>
  <c r="M710" i="11"/>
  <c r="T710" i="11"/>
  <c r="S710" i="11"/>
  <c r="P710" i="11"/>
  <c r="N747" i="11"/>
  <c r="Q747" i="11"/>
  <c r="T747" i="11"/>
  <c r="M747" i="11"/>
  <c r="P747" i="11"/>
  <c r="R747" i="11"/>
  <c r="S747" i="11"/>
  <c r="O747" i="11"/>
  <c r="M773" i="11"/>
  <c r="S773" i="11"/>
  <c r="T773" i="11"/>
  <c r="O773" i="11"/>
  <c r="P773" i="11"/>
  <c r="R773" i="11"/>
  <c r="N773" i="11"/>
  <c r="Q773" i="11"/>
  <c r="M810" i="11"/>
  <c r="Q810" i="11"/>
  <c r="N810" i="11"/>
  <c r="R810" i="11"/>
  <c r="O810" i="11"/>
  <c r="S810" i="11"/>
  <c r="T810" i="11"/>
  <c r="P810" i="11"/>
  <c r="M734" i="11"/>
  <c r="Q734" i="11"/>
  <c r="N734" i="11"/>
  <c r="R734" i="11"/>
  <c r="T734" i="11"/>
  <c r="O734" i="11"/>
  <c r="S734" i="11"/>
  <c r="P734" i="11"/>
  <c r="S764" i="11"/>
  <c r="O764" i="11"/>
  <c r="R764" i="11"/>
  <c r="N764" i="11"/>
  <c r="P764" i="11"/>
  <c r="Q764" i="11"/>
  <c r="M764" i="11"/>
  <c r="T764" i="11"/>
  <c r="O714" i="11"/>
  <c r="R714" i="11"/>
  <c r="M714" i="11"/>
  <c r="N714" i="11"/>
  <c r="Q714" i="11"/>
  <c r="S714" i="11"/>
  <c r="T714" i="11"/>
  <c r="P714" i="11"/>
  <c r="N735" i="11"/>
  <c r="M735" i="11"/>
  <c r="Q735" i="11"/>
  <c r="T735" i="11"/>
  <c r="R735" i="11"/>
  <c r="P735" i="11"/>
  <c r="S735" i="11"/>
  <c r="O735" i="11"/>
  <c r="T744" i="11"/>
  <c r="P744" i="11"/>
  <c r="S744" i="11"/>
  <c r="O744" i="11"/>
  <c r="M744" i="11"/>
  <c r="R744" i="11"/>
  <c r="N744" i="11"/>
  <c r="Q744" i="11"/>
  <c r="N780" i="11"/>
  <c r="M780" i="11"/>
  <c r="Q780" i="11"/>
  <c r="S780" i="11"/>
  <c r="T780" i="11"/>
  <c r="R780" i="11"/>
  <c r="O780" i="11"/>
  <c r="P780" i="11"/>
  <c r="M793" i="11"/>
  <c r="P793" i="11"/>
  <c r="T793" i="11"/>
  <c r="S793" i="11"/>
  <c r="R793" i="11"/>
  <c r="Q793" i="11"/>
  <c r="O793" i="11"/>
  <c r="N793" i="11"/>
  <c r="N800" i="11"/>
  <c r="Q800" i="11"/>
  <c r="M800" i="11"/>
  <c r="S800" i="11"/>
  <c r="O800" i="11"/>
  <c r="R800" i="11"/>
  <c r="T800" i="11"/>
  <c r="P800" i="11"/>
  <c r="N787" i="11"/>
  <c r="R787" i="11"/>
  <c r="O787" i="11"/>
  <c r="S787" i="11"/>
  <c r="P787" i="11"/>
  <c r="T787" i="11"/>
  <c r="M787" i="11"/>
  <c r="Q787" i="11"/>
  <c r="R824" i="11"/>
  <c r="N824" i="11"/>
  <c r="Q824" i="11"/>
  <c r="M824" i="11"/>
  <c r="T824" i="11"/>
  <c r="P824" i="11"/>
  <c r="S824" i="11"/>
  <c r="O824" i="11"/>
  <c r="M825" i="11"/>
  <c r="N825" i="11"/>
  <c r="S825" i="11"/>
  <c r="O825" i="11"/>
  <c r="T825" i="11"/>
  <c r="P825" i="11"/>
  <c r="R825" i="11"/>
  <c r="Q825" i="11"/>
  <c r="Q784" i="11"/>
  <c r="M784" i="11"/>
  <c r="T784" i="11"/>
  <c r="P784" i="11"/>
  <c r="S784" i="11"/>
  <c r="O784" i="11"/>
  <c r="N784" i="11"/>
  <c r="R784" i="11"/>
  <c r="M789" i="11"/>
  <c r="P789" i="11"/>
  <c r="T789" i="11"/>
  <c r="R789" i="11"/>
  <c r="S789" i="11"/>
  <c r="N789" i="11"/>
  <c r="O789" i="11"/>
  <c r="Q789" i="11"/>
  <c r="M808" i="11"/>
  <c r="P808" i="11"/>
  <c r="T808" i="11"/>
  <c r="S808" i="11"/>
  <c r="O808" i="11"/>
  <c r="R808" i="11"/>
  <c r="N808" i="11"/>
  <c r="Q808" i="11"/>
  <c r="M876" i="11"/>
  <c r="T876" i="11"/>
  <c r="P876" i="11"/>
  <c r="Q876" i="11"/>
  <c r="S876" i="11"/>
  <c r="O876" i="11"/>
  <c r="R876" i="11"/>
  <c r="N876" i="11"/>
  <c r="T804" i="11"/>
  <c r="P804" i="11"/>
  <c r="S804" i="11"/>
  <c r="O804" i="11"/>
  <c r="R804" i="11"/>
  <c r="N804" i="11"/>
  <c r="Q804" i="11"/>
  <c r="M804" i="11"/>
  <c r="M809" i="11"/>
  <c r="R809" i="11"/>
  <c r="N809" i="11"/>
  <c r="S809" i="11"/>
  <c r="O809" i="11"/>
  <c r="T809" i="11"/>
  <c r="P809" i="11"/>
  <c r="Q809" i="11"/>
  <c r="M849" i="11"/>
  <c r="O849" i="11"/>
  <c r="P849" i="11"/>
  <c r="S849" i="11"/>
  <c r="T849" i="11"/>
  <c r="R849" i="11"/>
  <c r="N849" i="11"/>
  <c r="Q849" i="11"/>
  <c r="M828" i="11"/>
  <c r="S828" i="11"/>
  <c r="N828" i="11"/>
  <c r="T828" i="11"/>
  <c r="O828" i="11"/>
  <c r="P828" i="11"/>
  <c r="R828" i="11"/>
  <c r="Q828" i="11"/>
  <c r="M848" i="11"/>
  <c r="O848" i="11"/>
  <c r="N848" i="11"/>
  <c r="T848" i="11"/>
  <c r="Q848" i="11"/>
  <c r="P848" i="11"/>
  <c r="S848" i="11"/>
  <c r="R848" i="11"/>
  <c r="N875" i="11"/>
  <c r="R875" i="11"/>
  <c r="O875" i="11"/>
  <c r="S875" i="11"/>
  <c r="P875" i="11"/>
  <c r="T875" i="11"/>
  <c r="Q875" i="11"/>
  <c r="M875" i="11"/>
  <c r="N919" i="11"/>
  <c r="M919" i="11"/>
  <c r="Q919" i="11"/>
  <c r="T919" i="11"/>
  <c r="P919" i="11"/>
  <c r="S919" i="11"/>
  <c r="O919" i="11"/>
  <c r="R919" i="11"/>
  <c r="Q844" i="11"/>
  <c r="M844" i="11"/>
  <c r="T844" i="11"/>
  <c r="P844" i="11"/>
  <c r="S844" i="11"/>
  <c r="O844" i="11"/>
  <c r="R844" i="11"/>
  <c r="N844" i="11"/>
  <c r="M845" i="11"/>
  <c r="S845" i="11"/>
  <c r="T845" i="11"/>
  <c r="O845" i="11"/>
  <c r="P845" i="11"/>
  <c r="Q845" i="11"/>
  <c r="R845" i="11"/>
  <c r="N845" i="11"/>
  <c r="M870" i="11"/>
  <c r="P870" i="11"/>
  <c r="R870" i="11"/>
  <c r="N870" i="11"/>
  <c r="S870" i="11"/>
  <c r="O870" i="11"/>
  <c r="T870" i="11"/>
  <c r="Q870" i="11"/>
  <c r="N915" i="11"/>
  <c r="M915" i="11"/>
  <c r="Q915" i="11"/>
  <c r="O915" i="11"/>
  <c r="T915" i="11"/>
  <c r="P915" i="11"/>
  <c r="R915" i="11"/>
  <c r="S915" i="11"/>
  <c r="M860" i="11"/>
  <c r="S860" i="11"/>
  <c r="P860" i="11"/>
  <c r="O860" i="11"/>
  <c r="R860" i="11"/>
  <c r="T860" i="11"/>
  <c r="N860" i="11"/>
  <c r="Q860" i="11"/>
  <c r="P871" i="11"/>
  <c r="T871" i="11"/>
  <c r="M871" i="11"/>
  <c r="Q871" i="11"/>
  <c r="N871" i="11"/>
  <c r="R871" i="11"/>
  <c r="O871" i="11"/>
  <c r="S871" i="11"/>
  <c r="M909" i="11"/>
  <c r="N909" i="11"/>
  <c r="S909" i="11"/>
  <c r="O909" i="11"/>
  <c r="T909" i="11"/>
  <c r="P909" i="11"/>
  <c r="R909" i="11"/>
  <c r="Q909" i="11"/>
  <c r="O895" i="11"/>
  <c r="S895" i="11"/>
  <c r="P895" i="11"/>
  <c r="T895" i="11"/>
  <c r="R895" i="11"/>
  <c r="M895" i="11"/>
  <c r="N895" i="11"/>
  <c r="Q895" i="11"/>
  <c r="M920" i="11"/>
  <c r="R920" i="11"/>
  <c r="T920" i="11"/>
  <c r="N920" i="11"/>
  <c r="P920" i="11"/>
  <c r="S920" i="11"/>
  <c r="Q920" i="11"/>
  <c r="O920" i="11"/>
  <c r="M912" i="11"/>
  <c r="T912" i="11"/>
  <c r="P912" i="11"/>
  <c r="R912" i="11"/>
  <c r="S912" i="11"/>
  <c r="Q912" i="11"/>
  <c r="N912" i="11"/>
  <c r="O912" i="11"/>
  <c r="N938" i="11"/>
  <c r="R938" i="11"/>
  <c r="O938" i="11"/>
  <c r="S938" i="11"/>
  <c r="P938" i="11"/>
  <c r="T938" i="11"/>
  <c r="M938" i="11"/>
  <c r="Q938" i="11"/>
  <c r="N930" i="11"/>
  <c r="R930" i="11"/>
  <c r="O930" i="11"/>
  <c r="S930" i="11"/>
  <c r="P930" i="11"/>
  <c r="T930" i="11"/>
  <c r="M930" i="11"/>
  <c r="Q930" i="11"/>
  <c r="M865" i="11"/>
  <c r="T865" i="11"/>
  <c r="P865" i="11"/>
  <c r="S865" i="11"/>
  <c r="O865" i="11"/>
  <c r="R865" i="11"/>
  <c r="Q865" i="11"/>
  <c r="N865" i="11"/>
  <c r="M890" i="11"/>
  <c r="P890" i="11"/>
  <c r="R890" i="11"/>
  <c r="N890" i="11"/>
  <c r="S890" i="11"/>
  <c r="O890" i="11"/>
  <c r="T890" i="11"/>
  <c r="Q890" i="11"/>
  <c r="M905" i="11"/>
  <c r="P905" i="11"/>
  <c r="R905" i="11"/>
  <c r="N905" i="11"/>
  <c r="S905" i="11"/>
  <c r="T905" i="11"/>
  <c r="O905" i="11"/>
  <c r="Q905" i="11"/>
  <c r="M452" i="11"/>
  <c r="R452" i="11"/>
  <c r="P452" i="11"/>
  <c r="N452" i="11"/>
  <c r="S452" i="11"/>
  <c r="O452" i="11"/>
  <c r="T452" i="11"/>
  <c r="Q452" i="11"/>
  <c r="M438" i="11"/>
  <c r="Q438" i="11"/>
  <c r="O438" i="11"/>
  <c r="S438" i="11"/>
  <c r="R438" i="11"/>
  <c r="T438" i="11"/>
  <c r="N438" i="11"/>
  <c r="P438" i="11"/>
  <c r="M436" i="11"/>
  <c r="P436" i="11"/>
  <c r="T436" i="11"/>
  <c r="R436" i="11"/>
  <c r="N436" i="11"/>
  <c r="S436" i="11"/>
  <c r="O436" i="11"/>
  <c r="Q436" i="11"/>
  <c r="M458" i="11"/>
  <c r="P458" i="11"/>
  <c r="N458" i="11"/>
  <c r="S458" i="11"/>
  <c r="O458" i="11"/>
  <c r="R458" i="11"/>
  <c r="T458" i="11"/>
  <c r="Q458" i="11"/>
  <c r="M489" i="11"/>
  <c r="T489" i="11"/>
  <c r="O489" i="11"/>
  <c r="P489" i="11"/>
  <c r="S489" i="11"/>
  <c r="N489" i="11"/>
  <c r="Q489" i="11"/>
  <c r="R489" i="11"/>
  <c r="M429" i="11"/>
  <c r="O429" i="11"/>
  <c r="T429" i="11"/>
  <c r="R429" i="11"/>
  <c r="N429" i="11"/>
  <c r="P429" i="11"/>
  <c r="S429" i="11"/>
  <c r="Q429" i="11"/>
  <c r="S464" i="11"/>
  <c r="R464" i="11"/>
  <c r="N464" i="11"/>
  <c r="Q464" i="11"/>
  <c r="T464" i="11"/>
  <c r="P464" i="11"/>
  <c r="O464" i="11"/>
  <c r="M464" i="11"/>
  <c r="M496" i="11"/>
  <c r="R496" i="11"/>
  <c r="N496" i="11"/>
  <c r="T496" i="11"/>
  <c r="Q496" i="11"/>
  <c r="P496" i="11"/>
  <c r="S496" i="11"/>
  <c r="O496" i="11"/>
  <c r="M515" i="11"/>
  <c r="Q515" i="11"/>
  <c r="N515" i="11"/>
  <c r="R515" i="11"/>
  <c r="O515" i="11"/>
  <c r="S515" i="11"/>
  <c r="P515" i="11"/>
  <c r="T515" i="11"/>
  <c r="N537" i="11"/>
  <c r="M537" i="11"/>
  <c r="Q537" i="11"/>
  <c r="O537" i="11"/>
  <c r="T537" i="11"/>
  <c r="R537" i="11"/>
  <c r="S537" i="11"/>
  <c r="P537" i="11"/>
  <c r="M553" i="11"/>
  <c r="O553" i="11"/>
  <c r="P553" i="11"/>
  <c r="S553" i="11"/>
  <c r="T553" i="11"/>
  <c r="R553" i="11"/>
  <c r="N553" i="11"/>
  <c r="Q553" i="11"/>
  <c r="M597" i="11"/>
  <c r="O597" i="11"/>
  <c r="S597" i="11"/>
  <c r="P597" i="11"/>
  <c r="T597" i="11"/>
  <c r="N597" i="11"/>
  <c r="Q597" i="11"/>
  <c r="R597" i="11"/>
  <c r="M639" i="11"/>
  <c r="Q639" i="11"/>
  <c r="O639" i="11"/>
  <c r="S639" i="11"/>
  <c r="N639" i="11"/>
  <c r="P639" i="11"/>
  <c r="R639" i="11"/>
  <c r="T639" i="11"/>
  <c r="O659" i="11"/>
  <c r="S659" i="11"/>
  <c r="M659" i="11"/>
  <c r="Q659" i="11"/>
  <c r="N659" i="11"/>
  <c r="P659" i="11"/>
  <c r="R659" i="11"/>
  <c r="T659" i="11"/>
  <c r="M466" i="11"/>
  <c r="O466" i="11"/>
  <c r="P466" i="11"/>
  <c r="R466" i="11"/>
  <c r="N466" i="11"/>
  <c r="S466" i="11"/>
  <c r="T466" i="11"/>
  <c r="Q466" i="11"/>
  <c r="M518" i="11"/>
  <c r="O518" i="11"/>
  <c r="T518" i="11"/>
  <c r="P518" i="11"/>
  <c r="R518" i="11"/>
  <c r="N518" i="11"/>
  <c r="S518" i="11"/>
  <c r="Q518" i="11"/>
  <c r="N536" i="11"/>
  <c r="R536" i="11"/>
  <c r="O536" i="11"/>
  <c r="S536" i="11"/>
  <c r="P536" i="11"/>
  <c r="T536" i="11"/>
  <c r="M536" i="11"/>
  <c r="Q536" i="11"/>
  <c r="M545" i="11"/>
  <c r="S545" i="11"/>
  <c r="O545" i="11"/>
  <c r="T545" i="11"/>
  <c r="P545" i="11"/>
  <c r="Q545" i="11"/>
  <c r="R545" i="11"/>
  <c r="N545" i="11"/>
  <c r="O595" i="11"/>
  <c r="S595" i="11"/>
  <c r="M595" i="11"/>
  <c r="Q595" i="11"/>
  <c r="P595" i="11"/>
  <c r="R595" i="11"/>
  <c r="T595" i="11"/>
  <c r="N595" i="11"/>
  <c r="Q624" i="11"/>
  <c r="M624" i="11"/>
  <c r="S624" i="11"/>
  <c r="O624" i="11"/>
  <c r="P624" i="11"/>
  <c r="N624" i="11"/>
  <c r="T624" i="11"/>
  <c r="R624" i="11"/>
  <c r="N625" i="11"/>
  <c r="P625" i="11"/>
  <c r="M625" i="11"/>
  <c r="S625" i="11"/>
  <c r="Q625" i="11"/>
  <c r="T625" i="11"/>
  <c r="O625" i="11"/>
  <c r="R625" i="11"/>
  <c r="M478" i="11"/>
  <c r="O478" i="11"/>
  <c r="P478" i="11"/>
  <c r="R478" i="11"/>
  <c r="N478" i="11"/>
  <c r="S478" i="11"/>
  <c r="T478" i="11"/>
  <c r="Q478" i="11"/>
  <c r="R487" i="11"/>
  <c r="O487" i="11"/>
  <c r="S487" i="11"/>
  <c r="T487" i="11"/>
  <c r="P487" i="11"/>
  <c r="M487" i="11"/>
  <c r="Q487" i="11"/>
  <c r="N487" i="11"/>
  <c r="N427" i="11"/>
  <c r="T427" i="11"/>
  <c r="P427" i="11"/>
  <c r="M427" i="11"/>
  <c r="Q427" i="11"/>
  <c r="S427" i="11"/>
  <c r="O427" i="11"/>
  <c r="R427" i="11"/>
  <c r="P451" i="11"/>
  <c r="T451" i="11"/>
  <c r="N451" i="11"/>
  <c r="R451" i="11"/>
  <c r="Q451" i="11"/>
  <c r="S451" i="11"/>
  <c r="M451" i="11"/>
  <c r="O451" i="11"/>
  <c r="O479" i="11"/>
  <c r="P479" i="11"/>
  <c r="T479" i="11"/>
  <c r="M479" i="11"/>
  <c r="Q479" i="11"/>
  <c r="N479" i="11"/>
  <c r="R479" i="11"/>
  <c r="S479" i="11"/>
  <c r="O467" i="11"/>
  <c r="P467" i="11"/>
  <c r="T467" i="11"/>
  <c r="M467" i="11"/>
  <c r="Q467" i="11"/>
  <c r="N467" i="11"/>
  <c r="R467" i="11"/>
  <c r="S467" i="11"/>
  <c r="M492" i="11"/>
  <c r="O492" i="11"/>
  <c r="T492" i="11"/>
  <c r="R492" i="11"/>
  <c r="Q492" i="11"/>
  <c r="S492" i="11"/>
  <c r="P492" i="11"/>
  <c r="N492" i="11"/>
  <c r="S511" i="11"/>
  <c r="P511" i="11"/>
  <c r="T511" i="11"/>
  <c r="M511" i="11"/>
  <c r="Q511" i="11"/>
  <c r="N511" i="11"/>
  <c r="R511" i="11"/>
  <c r="O511" i="11"/>
  <c r="M533" i="11"/>
  <c r="Q533" i="11"/>
  <c r="O533" i="11"/>
  <c r="N533" i="11"/>
  <c r="T533" i="11"/>
  <c r="S533" i="11"/>
  <c r="P533" i="11"/>
  <c r="R533" i="11"/>
  <c r="M525" i="11"/>
  <c r="P525" i="11"/>
  <c r="T525" i="11"/>
  <c r="R525" i="11"/>
  <c r="Q525" i="11"/>
  <c r="S525" i="11"/>
  <c r="O525" i="11"/>
  <c r="N525" i="11"/>
  <c r="M577" i="11"/>
  <c r="S577" i="11"/>
  <c r="O577" i="11"/>
  <c r="P577" i="11"/>
  <c r="T577" i="11"/>
  <c r="N577" i="11"/>
  <c r="Q577" i="11"/>
  <c r="R577" i="11"/>
  <c r="M617" i="11"/>
  <c r="S617" i="11"/>
  <c r="O617" i="11"/>
  <c r="P617" i="11"/>
  <c r="T617" i="11"/>
  <c r="N617" i="11"/>
  <c r="R617" i="11"/>
  <c r="Q617" i="11"/>
  <c r="M476" i="11"/>
  <c r="T476" i="11"/>
  <c r="O476" i="11"/>
  <c r="R476" i="11"/>
  <c r="N476" i="11"/>
  <c r="P476" i="11"/>
  <c r="S476" i="11"/>
  <c r="Q476" i="11"/>
  <c r="M514" i="11"/>
  <c r="R514" i="11"/>
  <c r="N514" i="11"/>
  <c r="S514" i="11"/>
  <c r="O514" i="11"/>
  <c r="T514" i="11"/>
  <c r="P514" i="11"/>
  <c r="Q514" i="11"/>
  <c r="P532" i="11"/>
  <c r="T532" i="11"/>
  <c r="M532" i="11"/>
  <c r="Q532" i="11"/>
  <c r="N532" i="11"/>
  <c r="R532" i="11"/>
  <c r="O532" i="11"/>
  <c r="S532" i="11"/>
  <c r="M556" i="11"/>
  <c r="Q556" i="11"/>
  <c r="R556" i="11"/>
  <c r="T556" i="11"/>
  <c r="S556" i="11"/>
  <c r="P556" i="11"/>
  <c r="N556" i="11"/>
  <c r="O556" i="11"/>
  <c r="M575" i="11"/>
  <c r="Q575" i="11"/>
  <c r="O575" i="11"/>
  <c r="S575" i="11"/>
  <c r="T575" i="11"/>
  <c r="N575" i="11"/>
  <c r="P575" i="11"/>
  <c r="R575" i="11"/>
  <c r="S604" i="11"/>
  <c r="O604" i="11"/>
  <c r="Q604" i="11"/>
  <c r="M604" i="11"/>
  <c r="T604" i="11"/>
  <c r="R604" i="11"/>
  <c r="P604" i="11"/>
  <c r="N604" i="11"/>
  <c r="M656" i="11"/>
  <c r="T656" i="11"/>
  <c r="P656" i="11"/>
  <c r="R656" i="11"/>
  <c r="Q656" i="11"/>
  <c r="S656" i="11"/>
  <c r="N656" i="11"/>
  <c r="O656" i="11"/>
  <c r="M548" i="11"/>
  <c r="P548" i="11"/>
  <c r="O548" i="11"/>
  <c r="Q548" i="11"/>
  <c r="T548" i="11"/>
  <c r="R548" i="11"/>
  <c r="S548" i="11"/>
  <c r="N548" i="11"/>
  <c r="M572" i="11"/>
  <c r="T572" i="11"/>
  <c r="P572" i="11"/>
  <c r="S572" i="11"/>
  <c r="R572" i="11"/>
  <c r="Q572" i="11"/>
  <c r="O572" i="11"/>
  <c r="N572" i="11"/>
  <c r="M588" i="11"/>
  <c r="O588" i="11"/>
  <c r="R588" i="11"/>
  <c r="N588" i="11"/>
  <c r="T588" i="11"/>
  <c r="Q588" i="11"/>
  <c r="P588" i="11"/>
  <c r="S588" i="11"/>
  <c r="M612" i="11"/>
  <c r="R612" i="11"/>
  <c r="N612" i="11"/>
  <c r="T612" i="11"/>
  <c r="Q612" i="11"/>
  <c r="S612" i="11"/>
  <c r="P612" i="11"/>
  <c r="O612" i="11"/>
  <c r="M653" i="11"/>
  <c r="S653" i="11"/>
  <c r="O653" i="11"/>
  <c r="T653" i="11"/>
  <c r="P653" i="11"/>
  <c r="R653" i="11"/>
  <c r="N653" i="11"/>
  <c r="Q653" i="11"/>
  <c r="M552" i="11"/>
  <c r="P552" i="11"/>
  <c r="O552" i="11"/>
  <c r="T552" i="11"/>
  <c r="N552" i="11"/>
  <c r="Q552" i="11"/>
  <c r="S552" i="11"/>
  <c r="R552" i="11"/>
  <c r="M568" i="11"/>
  <c r="O568" i="11"/>
  <c r="R568" i="11"/>
  <c r="T568" i="11"/>
  <c r="N568" i="11"/>
  <c r="P568" i="11"/>
  <c r="S568" i="11"/>
  <c r="Q568" i="11"/>
  <c r="M592" i="11"/>
  <c r="T592" i="11"/>
  <c r="R592" i="11"/>
  <c r="Q592" i="11"/>
  <c r="S592" i="11"/>
  <c r="P592" i="11"/>
  <c r="N592" i="11"/>
  <c r="O592" i="11"/>
  <c r="M608" i="11"/>
  <c r="O608" i="11"/>
  <c r="P608" i="11"/>
  <c r="R608" i="11"/>
  <c r="Q608" i="11"/>
  <c r="S608" i="11"/>
  <c r="T608" i="11"/>
  <c r="N608" i="11"/>
  <c r="M636" i="11"/>
  <c r="T636" i="11"/>
  <c r="P636" i="11"/>
  <c r="N636" i="11"/>
  <c r="R636" i="11"/>
  <c r="S636" i="11"/>
  <c r="O636" i="11"/>
  <c r="Q636" i="11"/>
  <c r="M628" i="11"/>
  <c r="T628" i="11"/>
  <c r="P628" i="11"/>
  <c r="N628" i="11"/>
  <c r="R628" i="11"/>
  <c r="Q628" i="11"/>
  <c r="S628" i="11"/>
  <c r="O628" i="11"/>
  <c r="N671" i="11"/>
  <c r="M671" i="11"/>
  <c r="Q671" i="11"/>
  <c r="P671" i="11"/>
  <c r="S671" i="11"/>
  <c r="O671" i="11"/>
  <c r="R671" i="11"/>
  <c r="T671" i="11"/>
  <c r="M648" i="11"/>
  <c r="S648" i="11"/>
  <c r="O648" i="11"/>
  <c r="T648" i="11"/>
  <c r="R648" i="11"/>
  <c r="Q648" i="11"/>
  <c r="P648" i="11"/>
  <c r="N648" i="11"/>
  <c r="N670" i="11"/>
  <c r="R670" i="11"/>
  <c r="P670" i="11"/>
  <c r="T670" i="11"/>
  <c r="M670" i="11"/>
  <c r="Q670" i="11"/>
  <c r="S670" i="11"/>
  <c r="O670" i="11"/>
  <c r="M680" i="11"/>
  <c r="T680" i="11"/>
  <c r="P680" i="11"/>
  <c r="R680" i="11"/>
  <c r="S680" i="11"/>
  <c r="Q680" i="11"/>
  <c r="N680" i="11"/>
  <c r="O680" i="11"/>
  <c r="P666" i="11"/>
  <c r="T666" i="11"/>
  <c r="N666" i="11"/>
  <c r="R666" i="11"/>
  <c r="S666" i="11"/>
  <c r="O666" i="11"/>
  <c r="M666" i="11"/>
  <c r="Q666" i="11"/>
  <c r="O697" i="11"/>
  <c r="S697" i="11"/>
  <c r="P697" i="11"/>
  <c r="T697" i="11"/>
  <c r="M697" i="11"/>
  <c r="Q697" i="11"/>
  <c r="N697" i="11"/>
  <c r="R697" i="11"/>
  <c r="N689" i="11"/>
  <c r="R689" i="11"/>
  <c r="O689" i="11"/>
  <c r="S689" i="11"/>
  <c r="P689" i="11"/>
  <c r="T689" i="11"/>
  <c r="M689" i="11"/>
  <c r="Q689" i="11"/>
  <c r="M696" i="11"/>
  <c r="P696" i="11"/>
  <c r="O696" i="11"/>
  <c r="R696" i="11"/>
  <c r="N696" i="11"/>
  <c r="Q696" i="11"/>
  <c r="T696" i="11"/>
  <c r="S696" i="11"/>
  <c r="N711" i="11"/>
  <c r="M711" i="11"/>
  <c r="Q711" i="11"/>
  <c r="T711" i="11"/>
  <c r="S711" i="11"/>
  <c r="P711" i="11"/>
  <c r="O711" i="11"/>
  <c r="R711" i="11"/>
  <c r="M753" i="11"/>
  <c r="N753" i="11"/>
  <c r="S753" i="11"/>
  <c r="O753" i="11"/>
  <c r="T753" i="11"/>
  <c r="R753" i="11"/>
  <c r="P753" i="11"/>
  <c r="Q753" i="11"/>
  <c r="M712" i="11"/>
  <c r="P712" i="11"/>
  <c r="O712" i="11"/>
  <c r="N712" i="11"/>
  <c r="S712" i="11"/>
  <c r="Q712" i="11"/>
  <c r="T712" i="11"/>
  <c r="R712" i="11"/>
  <c r="N727" i="11"/>
  <c r="P727" i="11"/>
  <c r="Q727" i="11"/>
  <c r="T727" i="11"/>
  <c r="M727" i="11"/>
  <c r="S727" i="11"/>
  <c r="R727" i="11"/>
  <c r="O727" i="11"/>
  <c r="M752" i="11"/>
  <c r="N752" i="11"/>
  <c r="S752" i="11"/>
  <c r="O752" i="11"/>
  <c r="Q752" i="11"/>
  <c r="T752" i="11"/>
  <c r="P752" i="11"/>
  <c r="R752" i="11"/>
  <c r="M774" i="11"/>
  <c r="O774" i="11"/>
  <c r="T774" i="11"/>
  <c r="P774" i="11"/>
  <c r="N774" i="11"/>
  <c r="R774" i="11"/>
  <c r="S774" i="11"/>
  <c r="Q774" i="11"/>
  <c r="M786" i="11"/>
  <c r="N786" i="11"/>
  <c r="S786" i="11"/>
  <c r="O786" i="11"/>
  <c r="T786" i="11"/>
  <c r="P786" i="11"/>
  <c r="R786" i="11"/>
  <c r="Q786" i="11"/>
  <c r="M732" i="11"/>
  <c r="S732" i="11"/>
  <c r="T732" i="11"/>
  <c r="R732" i="11"/>
  <c r="O732" i="11"/>
  <c r="Q732" i="11"/>
  <c r="P732" i="11"/>
  <c r="N732" i="11"/>
  <c r="M779" i="11"/>
  <c r="Q779" i="11"/>
  <c r="T779" i="11"/>
  <c r="N779" i="11"/>
  <c r="R779" i="11"/>
  <c r="O779" i="11"/>
  <c r="S779" i="11"/>
  <c r="P779" i="11"/>
  <c r="M857" i="11"/>
  <c r="O857" i="11"/>
  <c r="P857" i="11"/>
  <c r="S857" i="11"/>
  <c r="T857" i="11"/>
  <c r="N857" i="11"/>
  <c r="Q857" i="11"/>
  <c r="R857" i="11"/>
  <c r="M740" i="11"/>
  <c r="N740" i="11"/>
  <c r="P740" i="11"/>
  <c r="Q740" i="11"/>
  <c r="O740" i="11"/>
  <c r="S740" i="11"/>
  <c r="R740" i="11"/>
  <c r="T740" i="11"/>
  <c r="M745" i="11"/>
  <c r="P745" i="11"/>
  <c r="T745" i="11"/>
  <c r="R745" i="11"/>
  <c r="N745" i="11"/>
  <c r="S745" i="11"/>
  <c r="O745" i="11"/>
  <c r="Q745" i="11"/>
  <c r="O767" i="11"/>
  <c r="S767" i="11"/>
  <c r="P767" i="11"/>
  <c r="T767" i="11"/>
  <c r="N767" i="11"/>
  <c r="M767" i="11"/>
  <c r="Q767" i="11"/>
  <c r="R767" i="11"/>
  <c r="N834" i="11"/>
  <c r="O834" i="11"/>
  <c r="S834" i="11"/>
  <c r="M834" i="11"/>
  <c r="T834" i="11"/>
  <c r="P834" i="11"/>
  <c r="Q834" i="11"/>
  <c r="R834" i="11"/>
  <c r="M730" i="11"/>
  <c r="Q730" i="11"/>
  <c r="N730" i="11"/>
  <c r="R730" i="11"/>
  <c r="O730" i="11"/>
  <c r="S730" i="11"/>
  <c r="P730" i="11"/>
  <c r="T730" i="11"/>
  <c r="M771" i="11"/>
  <c r="Q771" i="11"/>
  <c r="N771" i="11"/>
  <c r="R771" i="11"/>
  <c r="T771" i="11"/>
  <c r="O771" i="11"/>
  <c r="S771" i="11"/>
  <c r="P771" i="11"/>
  <c r="P709" i="11"/>
  <c r="T709" i="11"/>
  <c r="O709" i="11"/>
  <c r="M709" i="11"/>
  <c r="Q709" i="11"/>
  <c r="N709" i="11"/>
  <c r="R709" i="11"/>
  <c r="S709" i="11"/>
  <c r="M733" i="11"/>
  <c r="R733" i="11"/>
  <c r="N733" i="11"/>
  <c r="S733" i="11"/>
  <c r="O733" i="11"/>
  <c r="T733" i="11"/>
  <c r="P733" i="11"/>
  <c r="Q733" i="11"/>
  <c r="N759" i="11"/>
  <c r="M759" i="11"/>
  <c r="Q759" i="11"/>
  <c r="O759" i="11"/>
  <c r="T759" i="11"/>
  <c r="R759" i="11"/>
  <c r="P759" i="11"/>
  <c r="S759" i="11"/>
  <c r="M778" i="11"/>
  <c r="R778" i="11"/>
  <c r="N778" i="11"/>
  <c r="S778" i="11"/>
  <c r="O778" i="11"/>
  <c r="T778" i="11"/>
  <c r="P778" i="11"/>
  <c r="Q778" i="11"/>
  <c r="M818" i="11"/>
  <c r="Q818" i="11"/>
  <c r="N818" i="11"/>
  <c r="R818" i="11"/>
  <c r="O818" i="11"/>
  <c r="S818" i="11"/>
  <c r="P818" i="11"/>
  <c r="T818" i="11"/>
  <c r="M798" i="11"/>
  <c r="O798" i="11"/>
  <c r="T798" i="11"/>
  <c r="P798" i="11"/>
  <c r="R798" i="11"/>
  <c r="S798" i="11"/>
  <c r="N798" i="11"/>
  <c r="Q798" i="11"/>
  <c r="M785" i="11"/>
  <c r="P785" i="11"/>
  <c r="S785" i="11"/>
  <c r="T785" i="11"/>
  <c r="O785" i="11"/>
  <c r="Q785" i="11"/>
  <c r="R785" i="11"/>
  <c r="N785" i="11"/>
  <c r="N839" i="11"/>
  <c r="Q839" i="11"/>
  <c r="M839" i="11"/>
  <c r="P839" i="11"/>
  <c r="S839" i="11"/>
  <c r="R839" i="11"/>
  <c r="T839" i="11"/>
  <c r="O839" i="11"/>
  <c r="M859" i="11"/>
  <c r="Q859" i="11"/>
  <c r="N859" i="11"/>
  <c r="R859" i="11"/>
  <c r="O859" i="11"/>
  <c r="S859" i="11"/>
  <c r="T859" i="11"/>
  <c r="P859" i="11"/>
  <c r="O799" i="11"/>
  <c r="S799" i="11"/>
  <c r="P799" i="11"/>
  <c r="T799" i="11"/>
  <c r="M799" i="11"/>
  <c r="Q799" i="11"/>
  <c r="N799" i="11"/>
  <c r="R799" i="11"/>
  <c r="M816" i="11"/>
  <c r="P816" i="11"/>
  <c r="T816" i="11"/>
  <c r="N816" i="11"/>
  <c r="S816" i="11"/>
  <c r="O816" i="11"/>
  <c r="Q816" i="11"/>
  <c r="R816" i="11"/>
  <c r="M840" i="11"/>
  <c r="P840" i="11"/>
  <c r="R840" i="11"/>
  <c r="N840" i="11"/>
  <c r="Q840" i="11"/>
  <c r="S840" i="11"/>
  <c r="T840" i="11"/>
  <c r="O840" i="11"/>
  <c r="M874" i="11"/>
  <c r="N874" i="11"/>
  <c r="S874" i="11"/>
  <c r="O874" i="11"/>
  <c r="T874" i="11"/>
  <c r="P874" i="11"/>
  <c r="R874" i="11"/>
  <c r="Q874" i="11"/>
  <c r="N819" i="11"/>
  <c r="M819" i="11"/>
  <c r="Q819" i="11"/>
  <c r="S819" i="11"/>
  <c r="T819" i="11"/>
  <c r="O819" i="11"/>
  <c r="P819" i="11"/>
  <c r="R819" i="11"/>
  <c r="N807" i="11"/>
  <c r="T807" i="11"/>
  <c r="M807" i="11"/>
  <c r="P807" i="11"/>
  <c r="Q807" i="11"/>
  <c r="O807" i="11"/>
  <c r="R807" i="11"/>
  <c r="S807" i="11"/>
  <c r="N935" i="11"/>
  <c r="M935" i="11"/>
  <c r="Q935" i="11"/>
  <c r="O935" i="11"/>
  <c r="T935" i="11"/>
  <c r="P935" i="11"/>
  <c r="R935" i="11"/>
  <c r="S935" i="11"/>
  <c r="N826" i="11"/>
  <c r="R826" i="11"/>
  <c r="O826" i="11"/>
  <c r="S826" i="11"/>
  <c r="P826" i="11"/>
  <c r="T826" i="11"/>
  <c r="M826" i="11"/>
  <c r="Q826" i="11"/>
  <c r="M846" i="11"/>
  <c r="O846" i="11"/>
  <c r="T846" i="11"/>
  <c r="P846" i="11"/>
  <c r="R846" i="11"/>
  <c r="N846" i="11"/>
  <c r="S846" i="11"/>
  <c r="Q846" i="11"/>
  <c r="M873" i="11"/>
  <c r="P873" i="11"/>
  <c r="S873" i="11"/>
  <c r="T873" i="11"/>
  <c r="O873" i="11"/>
  <c r="R873" i="11"/>
  <c r="Q873" i="11"/>
  <c r="N873" i="11"/>
  <c r="M917" i="11"/>
  <c r="N917" i="11"/>
  <c r="S917" i="11"/>
  <c r="O917" i="11"/>
  <c r="T917" i="11"/>
  <c r="P917" i="11"/>
  <c r="R917" i="11"/>
  <c r="Q917" i="11"/>
  <c r="O855" i="11"/>
  <c r="S855" i="11"/>
  <c r="P855" i="11"/>
  <c r="T855" i="11"/>
  <c r="M855" i="11"/>
  <c r="Q855" i="11"/>
  <c r="N855" i="11"/>
  <c r="R855" i="11"/>
  <c r="O879" i="11"/>
  <c r="S879" i="11"/>
  <c r="P879" i="11"/>
  <c r="T879" i="11"/>
  <c r="M879" i="11"/>
  <c r="Q879" i="11"/>
  <c r="N879" i="11"/>
  <c r="R879" i="11"/>
  <c r="M896" i="11"/>
  <c r="R896" i="11"/>
  <c r="S896" i="11"/>
  <c r="N896" i="11"/>
  <c r="O896" i="11"/>
  <c r="T896" i="11"/>
  <c r="Q896" i="11"/>
  <c r="P896" i="11"/>
  <c r="M913" i="11"/>
  <c r="N913" i="11"/>
  <c r="S913" i="11"/>
  <c r="O913" i="11"/>
  <c r="T913" i="11"/>
  <c r="P913" i="11"/>
  <c r="R913" i="11"/>
  <c r="Q913" i="11"/>
  <c r="M858" i="11"/>
  <c r="R858" i="11"/>
  <c r="N858" i="11"/>
  <c r="S858" i="11"/>
  <c r="O858" i="11"/>
  <c r="T858" i="11"/>
  <c r="P858" i="11"/>
  <c r="Q858" i="11"/>
  <c r="M869" i="11"/>
  <c r="T869" i="11"/>
  <c r="O869" i="11"/>
  <c r="P869" i="11"/>
  <c r="S869" i="11"/>
  <c r="R869" i="11"/>
  <c r="N869" i="11"/>
  <c r="Q869" i="11"/>
  <c r="N939" i="11"/>
  <c r="M939" i="11"/>
  <c r="Q939" i="11"/>
  <c r="T939" i="11"/>
  <c r="P939" i="11"/>
  <c r="R939" i="11"/>
  <c r="S939" i="11"/>
  <c r="O939" i="11"/>
  <c r="M893" i="11"/>
  <c r="P893" i="11"/>
  <c r="S893" i="11"/>
  <c r="T893" i="11"/>
  <c r="O893" i="11"/>
  <c r="R893" i="11"/>
  <c r="N893" i="11"/>
  <c r="Q893" i="11"/>
  <c r="N918" i="11"/>
  <c r="R918" i="11"/>
  <c r="O918" i="11"/>
  <c r="S918" i="11"/>
  <c r="P918" i="11"/>
  <c r="T918" i="11"/>
  <c r="M918" i="11"/>
  <c r="Q918" i="11"/>
  <c r="N910" i="11"/>
  <c r="R910" i="11"/>
  <c r="O910" i="11"/>
  <c r="S910" i="11"/>
  <c r="P910" i="11"/>
  <c r="T910" i="11"/>
  <c r="M910" i="11"/>
  <c r="Q910" i="11"/>
  <c r="M936" i="11"/>
  <c r="R936" i="11"/>
  <c r="N936" i="11"/>
  <c r="T936" i="11"/>
  <c r="S936" i="11"/>
  <c r="Q936" i="11"/>
  <c r="O936" i="11"/>
  <c r="P936" i="11"/>
  <c r="M928" i="11"/>
  <c r="N928" i="11"/>
  <c r="T928" i="11"/>
  <c r="P928" i="11"/>
  <c r="O928" i="11"/>
  <c r="Q928" i="11"/>
  <c r="S928" i="11"/>
  <c r="R928" i="11"/>
  <c r="M900" i="11"/>
  <c r="S900" i="11"/>
  <c r="T900" i="11"/>
  <c r="O900" i="11"/>
  <c r="P900" i="11"/>
  <c r="R900" i="11"/>
  <c r="Q900" i="11"/>
  <c r="N900" i="11"/>
  <c r="O887" i="11"/>
  <c r="S887" i="11"/>
  <c r="P887" i="11"/>
  <c r="T887" i="11"/>
  <c r="M887" i="11"/>
  <c r="Q887" i="11"/>
  <c r="N887" i="11"/>
  <c r="R887" i="11"/>
  <c r="P891" i="11"/>
  <c r="T891" i="11"/>
  <c r="M891" i="11"/>
  <c r="Q891" i="11"/>
  <c r="N891" i="11"/>
  <c r="R891" i="11"/>
  <c r="O891" i="11"/>
  <c r="S891" i="11"/>
  <c r="M440" i="11"/>
  <c r="R440" i="11"/>
  <c r="T440" i="11"/>
  <c r="S440" i="11"/>
  <c r="N440" i="11"/>
  <c r="Q440" i="11"/>
  <c r="O440" i="11"/>
  <c r="P440" i="11"/>
  <c r="M450" i="11"/>
  <c r="P450" i="11"/>
  <c r="N450" i="11"/>
  <c r="S450" i="11"/>
  <c r="R450" i="11"/>
  <c r="T450" i="11"/>
  <c r="O450" i="11"/>
  <c r="Q450" i="11"/>
  <c r="M426" i="11"/>
  <c r="Q426" i="11"/>
  <c r="O426" i="11"/>
  <c r="S426" i="11"/>
  <c r="R426" i="11"/>
  <c r="T426" i="11"/>
  <c r="N426" i="11"/>
  <c r="P426" i="11"/>
  <c r="O430" i="11"/>
  <c r="S430" i="11"/>
  <c r="M430" i="11"/>
  <c r="Q430" i="11"/>
  <c r="T430" i="11"/>
  <c r="N430" i="11"/>
  <c r="P430" i="11"/>
  <c r="R430" i="11"/>
  <c r="M474" i="11"/>
  <c r="R474" i="11"/>
  <c r="N474" i="11"/>
  <c r="S474" i="11"/>
  <c r="T474" i="11"/>
  <c r="O474" i="11"/>
  <c r="P474" i="11"/>
  <c r="Q474" i="11"/>
  <c r="N435" i="11"/>
  <c r="Q435" i="11"/>
  <c r="M435" i="11"/>
  <c r="T435" i="11"/>
  <c r="R435" i="11"/>
  <c r="P435" i="11"/>
  <c r="S435" i="11"/>
  <c r="O435" i="11"/>
  <c r="R444" i="11"/>
  <c r="N444" i="11"/>
  <c r="T444" i="11"/>
  <c r="P444" i="11"/>
  <c r="M444" i="11"/>
  <c r="S444" i="11"/>
  <c r="Q444" i="11"/>
  <c r="O444" i="11"/>
  <c r="M475" i="11"/>
  <c r="N475" i="11"/>
  <c r="R475" i="11"/>
  <c r="S475" i="11"/>
  <c r="O475" i="11"/>
  <c r="P475" i="11"/>
  <c r="T475" i="11"/>
  <c r="Q475" i="11"/>
  <c r="M494" i="11"/>
  <c r="S494" i="11"/>
  <c r="O494" i="11"/>
  <c r="T494" i="11"/>
  <c r="P494" i="11"/>
  <c r="R494" i="11"/>
  <c r="N494" i="11"/>
  <c r="Q494" i="11"/>
  <c r="M513" i="11"/>
  <c r="O513" i="11"/>
  <c r="P513" i="11"/>
  <c r="S513" i="11"/>
  <c r="T513" i="11"/>
  <c r="R513" i="11"/>
  <c r="Q513" i="11"/>
  <c r="N513" i="11"/>
  <c r="M535" i="11"/>
  <c r="N535" i="11"/>
  <c r="S535" i="11"/>
  <c r="O535" i="11"/>
  <c r="T535" i="11"/>
  <c r="P535" i="11"/>
  <c r="R535" i="11"/>
  <c r="Q535" i="11"/>
  <c r="M551" i="11"/>
  <c r="Q551" i="11"/>
  <c r="N551" i="11"/>
  <c r="S551" i="11"/>
  <c r="O551" i="11"/>
  <c r="T551" i="11"/>
  <c r="P551" i="11"/>
  <c r="R551" i="11"/>
  <c r="M591" i="11"/>
  <c r="Q591" i="11"/>
  <c r="O591" i="11"/>
  <c r="S591" i="11"/>
  <c r="N591" i="11"/>
  <c r="P591" i="11"/>
  <c r="R591" i="11"/>
  <c r="T591" i="11"/>
  <c r="M635" i="11"/>
  <c r="Q635" i="11"/>
  <c r="O635" i="11"/>
  <c r="S635" i="11"/>
  <c r="N635" i="11"/>
  <c r="P635" i="11"/>
  <c r="R635" i="11"/>
  <c r="T635" i="11"/>
  <c r="M651" i="11"/>
  <c r="Q651" i="11"/>
  <c r="O651" i="11"/>
  <c r="S651" i="11"/>
  <c r="R651" i="11"/>
  <c r="N651" i="11"/>
  <c r="P651" i="11"/>
  <c r="T651" i="11"/>
  <c r="M493" i="11"/>
  <c r="P493" i="11"/>
  <c r="S493" i="11"/>
  <c r="T493" i="11"/>
  <c r="O493" i="11"/>
  <c r="R493" i="11"/>
  <c r="Q493" i="11"/>
  <c r="N493" i="11"/>
  <c r="M512" i="11"/>
  <c r="R512" i="11"/>
  <c r="Q512" i="11"/>
  <c r="S512" i="11"/>
  <c r="P512" i="11"/>
  <c r="N512" i="11"/>
  <c r="O512" i="11"/>
  <c r="T512" i="11"/>
  <c r="M534" i="11"/>
  <c r="P534" i="11"/>
  <c r="S534" i="11"/>
  <c r="T534" i="11"/>
  <c r="O534" i="11"/>
  <c r="R534" i="11"/>
  <c r="N534" i="11"/>
  <c r="Q534" i="11"/>
  <c r="M573" i="11"/>
  <c r="O573" i="11"/>
  <c r="S573" i="11"/>
  <c r="T573" i="11"/>
  <c r="P573" i="11"/>
  <c r="N573" i="11"/>
  <c r="Q573" i="11"/>
  <c r="R573" i="11"/>
  <c r="M585" i="11"/>
  <c r="S585" i="11"/>
  <c r="O585" i="11"/>
  <c r="T585" i="11"/>
  <c r="P585" i="11"/>
  <c r="N585" i="11"/>
  <c r="R585" i="11"/>
  <c r="Q585" i="11"/>
  <c r="N637" i="11"/>
  <c r="P637" i="11"/>
  <c r="M637" i="11"/>
  <c r="S637" i="11"/>
  <c r="Q637" i="11"/>
  <c r="T637" i="11"/>
  <c r="O637" i="11"/>
  <c r="R637" i="11"/>
  <c r="N675" i="11"/>
  <c r="Q675" i="11"/>
  <c r="M675" i="11"/>
  <c r="P675" i="11"/>
  <c r="T675" i="11"/>
  <c r="S675" i="11"/>
  <c r="O675" i="11"/>
  <c r="R675" i="11"/>
  <c r="M470" i="11"/>
  <c r="O470" i="11"/>
  <c r="P470" i="11"/>
  <c r="R470" i="11"/>
  <c r="N470" i="11"/>
  <c r="S470" i="11"/>
  <c r="T470" i="11"/>
  <c r="Q470" i="11"/>
  <c r="T424" i="11"/>
  <c r="P424" i="11"/>
  <c r="R424" i="11"/>
  <c r="N424" i="11"/>
  <c r="S424" i="11"/>
  <c r="Q424" i="11"/>
  <c r="O424" i="11"/>
  <c r="M424" i="11"/>
  <c r="M425" i="11"/>
  <c r="R425" i="11"/>
  <c r="O425" i="11"/>
  <c r="T425" i="11"/>
  <c r="S425" i="11"/>
  <c r="N425" i="11"/>
  <c r="P425" i="11"/>
  <c r="Q425" i="11"/>
  <c r="M449" i="11"/>
  <c r="T449" i="11"/>
  <c r="P449" i="11"/>
  <c r="O449" i="11"/>
  <c r="S449" i="11"/>
  <c r="R449" i="11"/>
  <c r="N449" i="11"/>
  <c r="Q449" i="11"/>
  <c r="M477" i="11"/>
  <c r="T477" i="11"/>
  <c r="O477" i="11"/>
  <c r="P477" i="11"/>
  <c r="S477" i="11"/>
  <c r="R477" i="11"/>
  <c r="N477" i="11"/>
  <c r="Q477" i="11"/>
  <c r="M465" i="11"/>
  <c r="T465" i="11"/>
  <c r="O465" i="11"/>
  <c r="P465" i="11"/>
  <c r="S465" i="11"/>
  <c r="R465" i="11"/>
  <c r="Q465" i="11"/>
  <c r="N465" i="11"/>
  <c r="M490" i="11"/>
  <c r="R490" i="11"/>
  <c r="N490" i="11"/>
  <c r="S490" i="11"/>
  <c r="O490" i="11"/>
  <c r="T490" i="11"/>
  <c r="P490" i="11"/>
  <c r="Q490" i="11"/>
  <c r="M509" i="11"/>
  <c r="S509" i="11"/>
  <c r="T509" i="11"/>
  <c r="O509" i="11"/>
  <c r="P509" i="11"/>
  <c r="N509" i="11"/>
  <c r="Q509" i="11"/>
  <c r="R509" i="11"/>
  <c r="M531" i="11"/>
  <c r="P531" i="11"/>
  <c r="R531" i="11"/>
  <c r="N531" i="11"/>
  <c r="S531" i="11"/>
  <c r="O531" i="11"/>
  <c r="T531" i="11"/>
  <c r="Q531" i="11"/>
  <c r="O559" i="11"/>
  <c r="S559" i="11"/>
  <c r="P559" i="11"/>
  <c r="T559" i="11"/>
  <c r="M559" i="11"/>
  <c r="Q559" i="11"/>
  <c r="N559" i="11"/>
  <c r="R559" i="11"/>
  <c r="O571" i="11"/>
  <c r="S571" i="11"/>
  <c r="M571" i="11"/>
  <c r="Q571" i="11"/>
  <c r="R571" i="11"/>
  <c r="T571" i="11"/>
  <c r="N571" i="11"/>
  <c r="P571" i="11"/>
  <c r="O611" i="11"/>
  <c r="S611" i="11"/>
  <c r="M611" i="11"/>
  <c r="Q611" i="11"/>
  <c r="R611" i="11"/>
  <c r="T611" i="11"/>
  <c r="N611" i="11"/>
  <c r="P611" i="11"/>
  <c r="M497" i="11"/>
  <c r="O497" i="11"/>
  <c r="P497" i="11"/>
  <c r="S497" i="11"/>
  <c r="T497" i="11"/>
  <c r="R497" i="11"/>
  <c r="N497" i="11"/>
  <c r="Q497" i="11"/>
  <c r="M508" i="11"/>
  <c r="T508" i="11"/>
  <c r="Q508" i="11"/>
  <c r="S508" i="11"/>
  <c r="P508" i="11"/>
  <c r="O508" i="11"/>
  <c r="R508" i="11"/>
  <c r="N508" i="11"/>
  <c r="M530" i="11"/>
  <c r="T530" i="11"/>
  <c r="O530" i="11"/>
  <c r="P530" i="11"/>
  <c r="S530" i="11"/>
  <c r="Q530" i="11"/>
  <c r="R530" i="11"/>
  <c r="N530" i="11"/>
  <c r="M554" i="11"/>
  <c r="R554" i="11"/>
  <c r="N554" i="11"/>
  <c r="S554" i="11"/>
  <c r="O554" i="11"/>
  <c r="T554" i="11"/>
  <c r="P554" i="11"/>
  <c r="Q554" i="11"/>
  <c r="M565" i="11"/>
  <c r="O565" i="11"/>
  <c r="S565" i="11"/>
  <c r="P565" i="11"/>
  <c r="T565" i="11"/>
  <c r="R565" i="11"/>
  <c r="N565" i="11"/>
  <c r="Q565" i="11"/>
  <c r="M615" i="11"/>
  <c r="Q615" i="11"/>
  <c r="O615" i="11"/>
  <c r="S615" i="11"/>
  <c r="T615" i="11"/>
  <c r="N615" i="11"/>
  <c r="P615" i="11"/>
  <c r="R615" i="11"/>
  <c r="M649" i="11"/>
  <c r="O649" i="11"/>
  <c r="S649" i="11"/>
  <c r="P649" i="11"/>
  <c r="T649" i="11"/>
  <c r="R649" i="11"/>
  <c r="Q649" i="11"/>
  <c r="N649" i="11"/>
  <c r="M546" i="11"/>
  <c r="O546" i="11"/>
  <c r="T546" i="11"/>
  <c r="R546" i="11"/>
  <c r="N546" i="11"/>
  <c r="P546" i="11"/>
  <c r="S546" i="11"/>
  <c r="Q546" i="11"/>
  <c r="M570" i="11"/>
  <c r="O570" i="11"/>
  <c r="T570" i="11"/>
  <c r="R570" i="11"/>
  <c r="S570" i="11"/>
  <c r="N570" i="11"/>
  <c r="P570" i="11"/>
  <c r="Q570" i="11"/>
  <c r="M586" i="11"/>
  <c r="O586" i="11"/>
  <c r="T586" i="11"/>
  <c r="R586" i="11"/>
  <c r="N586" i="11"/>
  <c r="P586" i="11"/>
  <c r="S586" i="11"/>
  <c r="Q586" i="11"/>
  <c r="M610" i="11"/>
  <c r="O610" i="11"/>
  <c r="T610" i="11"/>
  <c r="R610" i="11"/>
  <c r="S610" i="11"/>
  <c r="N610" i="11"/>
  <c r="P610" i="11"/>
  <c r="Q610" i="11"/>
  <c r="O647" i="11"/>
  <c r="S647" i="11"/>
  <c r="M647" i="11"/>
  <c r="Q647" i="11"/>
  <c r="P647" i="11"/>
  <c r="T647" i="11"/>
  <c r="N647" i="11"/>
  <c r="R647" i="11"/>
  <c r="M550" i="11"/>
  <c r="R550" i="11"/>
  <c r="O550" i="11"/>
  <c r="T550" i="11"/>
  <c r="N550" i="11"/>
  <c r="P550" i="11"/>
  <c r="S550" i="11"/>
  <c r="Q550" i="11"/>
  <c r="M566" i="11"/>
  <c r="R566" i="11"/>
  <c r="O566" i="11"/>
  <c r="T566" i="11"/>
  <c r="P566" i="11"/>
  <c r="S566" i="11"/>
  <c r="N566" i="11"/>
  <c r="Q566" i="11"/>
  <c r="M590" i="11"/>
  <c r="R590" i="11"/>
  <c r="O590" i="11"/>
  <c r="T590" i="11"/>
  <c r="N590" i="11"/>
  <c r="P590" i="11"/>
  <c r="S590" i="11"/>
  <c r="Q590" i="11"/>
  <c r="M606" i="11"/>
  <c r="R606" i="11"/>
  <c r="O606" i="11"/>
  <c r="T606" i="11"/>
  <c r="P606" i="11"/>
  <c r="S606" i="11"/>
  <c r="N606" i="11"/>
  <c r="Q606" i="11"/>
  <c r="O634" i="11"/>
  <c r="T634" i="11"/>
  <c r="P634" i="11"/>
  <c r="M634" i="11"/>
  <c r="R634" i="11"/>
  <c r="N634" i="11"/>
  <c r="Q634" i="11"/>
  <c r="S634" i="11"/>
  <c r="O626" i="11"/>
  <c r="T626" i="11"/>
  <c r="P626" i="11"/>
  <c r="Q626" i="11"/>
  <c r="R626" i="11"/>
  <c r="M626" i="11"/>
  <c r="N626" i="11"/>
  <c r="S626" i="11"/>
  <c r="M669" i="11"/>
  <c r="N669" i="11"/>
  <c r="S669" i="11"/>
  <c r="P669" i="11"/>
  <c r="R669" i="11"/>
  <c r="O669" i="11"/>
  <c r="T669" i="11"/>
  <c r="Q669" i="11"/>
  <c r="M646" i="11"/>
  <c r="O646" i="11"/>
  <c r="T646" i="11"/>
  <c r="R646" i="11"/>
  <c r="P646" i="11"/>
  <c r="N646" i="11"/>
  <c r="S646" i="11"/>
  <c r="Q646" i="11"/>
  <c r="O690" i="11"/>
  <c r="M690" i="11"/>
  <c r="R690" i="11"/>
  <c r="N690" i="11"/>
  <c r="T690" i="11"/>
  <c r="P690" i="11"/>
  <c r="Q690" i="11"/>
  <c r="S690" i="11"/>
  <c r="P678" i="11"/>
  <c r="T678" i="11"/>
  <c r="N678" i="11"/>
  <c r="R678" i="11"/>
  <c r="O678" i="11"/>
  <c r="S678" i="11"/>
  <c r="M678" i="11"/>
  <c r="Q678" i="11"/>
  <c r="O698" i="11"/>
  <c r="N698" i="11"/>
  <c r="T698" i="11"/>
  <c r="P698" i="11"/>
  <c r="Q698" i="11"/>
  <c r="M698" i="11"/>
  <c r="R698" i="11"/>
  <c r="S698" i="11"/>
  <c r="N695" i="11"/>
  <c r="M695" i="11"/>
  <c r="Q695" i="11"/>
  <c r="O695" i="11"/>
  <c r="T695" i="11"/>
  <c r="P695" i="11"/>
  <c r="S695" i="11"/>
  <c r="R695" i="11"/>
  <c r="N687" i="11"/>
  <c r="Q687" i="11"/>
  <c r="M687" i="11"/>
  <c r="O687" i="11"/>
  <c r="T687" i="11"/>
  <c r="R687" i="11"/>
  <c r="P687" i="11"/>
  <c r="S687" i="11"/>
  <c r="M692" i="11"/>
  <c r="P692" i="11"/>
  <c r="S692" i="11"/>
  <c r="R692" i="11"/>
  <c r="Q692" i="11"/>
  <c r="O692" i="11"/>
  <c r="N692" i="11"/>
  <c r="T692" i="11"/>
  <c r="M706" i="11"/>
  <c r="Q706" i="11"/>
  <c r="P706" i="11"/>
  <c r="N706" i="11"/>
  <c r="R706" i="11"/>
  <c r="T706" i="11"/>
  <c r="O706" i="11"/>
  <c r="S706" i="11"/>
  <c r="M806" i="11"/>
  <c r="Q806" i="11"/>
  <c r="N806" i="11"/>
  <c r="R806" i="11"/>
  <c r="O806" i="11"/>
  <c r="S806" i="11"/>
  <c r="P806" i="11"/>
  <c r="T806" i="11"/>
  <c r="R724" i="11"/>
  <c r="N724" i="11"/>
  <c r="Q724" i="11"/>
  <c r="M724" i="11"/>
  <c r="O724" i="11"/>
  <c r="T724" i="11"/>
  <c r="P724" i="11"/>
  <c r="S724" i="11"/>
  <c r="M725" i="11"/>
  <c r="O725" i="11"/>
  <c r="T725" i="11"/>
  <c r="P725" i="11"/>
  <c r="R725" i="11"/>
  <c r="N725" i="11"/>
  <c r="S725" i="11"/>
  <c r="Q725" i="11"/>
  <c r="N750" i="11"/>
  <c r="R750" i="11"/>
  <c r="O750" i="11"/>
  <c r="S750" i="11"/>
  <c r="P750" i="11"/>
  <c r="T750" i="11"/>
  <c r="M750" i="11"/>
  <c r="Q750" i="11"/>
  <c r="M768" i="11"/>
  <c r="O768" i="11"/>
  <c r="N768" i="11"/>
  <c r="T768" i="11"/>
  <c r="P768" i="11"/>
  <c r="S768" i="11"/>
  <c r="R768" i="11"/>
  <c r="Q768" i="11"/>
  <c r="M717" i="11"/>
  <c r="Q717" i="11"/>
  <c r="T717" i="11"/>
  <c r="N717" i="11"/>
  <c r="R717" i="11"/>
  <c r="O717" i="11"/>
  <c r="S717" i="11"/>
  <c r="P717" i="11"/>
  <c r="M728" i="11"/>
  <c r="O728" i="11"/>
  <c r="T728" i="11"/>
  <c r="S728" i="11"/>
  <c r="R728" i="11"/>
  <c r="P728" i="11"/>
  <c r="N728" i="11"/>
  <c r="Q728" i="11"/>
  <c r="M769" i="11"/>
  <c r="O769" i="11"/>
  <c r="P769" i="11"/>
  <c r="S769" i="11"/>
  <c r="T769" i="11"/>
  <c r="R769" i="11"/>
  <c r="N769" i="11"/>
  <c r="Q769" i="11"/>
  <c r="N719" i="11"/>
  <c r="Q719" i="11"/>
  <c r="P719" i="11"/>
  <c r="T719" i="11"/>
  <c r="M719" i="11"/>
  <c r="O719" i="11"/>
  <c r="R719" i="11"/>
  <c r="S719" i="11"/>
  <c r="O738" i="11"/>
  <c r="S738" i="11"/>
  <c r="P738" i="11"/>
  <c r="T738" i="11"/>
  <c r="N738" i="11"/>
  <c r="M738" i="11"/>
  <c r="Q738" i="11"/>
  <c r="R738" i="11"/>
  <c r="M777" i="11"/>
  <c r="T777" i="11"/>
  <c r="P777" i="11"/>
  <c r="N777" i="11"/>
  <c r="Q777" i="11"/>
  <c r="S777" i="11"/>
  <c r="R777" i="11"/>
  <c r="O777" i="11"/>
  <c r="M765" i="11"/>
  <c r="S765" i="11"/>
  <c r="T765" i="11"/>
  <c r="O765" i="11"/>
  <c r="P765" i="11"/>
  <c r="Q765" i="11"/>
  <c r="R765" i="11"/>
  <c r="N765" i="11"/>
  <c r="M851" i="11"/>
  <c r="Q851" i="11"/>
  <c r="N851" i="11"/>
  <c r="R851" i="11"/>
  <c r="O851" i="11"/>
  <c r="S851" i="11"/>
  <c r="P851" i="11"/>
  <c r="T851" i="11"/>
  <c r="M760" i="11"/>
  <c r="T760" i="11"/>
  <c r="S760" i="11"/>
  <c r="P760" i="11"/>
  <c r="R760" i="11"/>
  <c r="O760" i="11"/>
  <c r="Q760" i="11"/>
  <c r="N760" i="11"/>
  <c r="O718" i="11"/>
  <c r="R718" i="11"/>
  <c r="M718" i="11"/>
  <c r="N718" i="11"/>
  <c r="Q718" i="11"/>
  <c r="T718" i="11"/>
  <c r="S718" i="11"/>
  <c r="P718" i="11"/>
  <c r="N707" i="11"/>
  <c r="M707" i="11"/>
  <c r="Q707" i="11"/>
  <c r="T707" i="11"/>
  <c r="O707" i="11"/>
  <c r="R707" i="11"/>
  <c r="P707" i="11"/>
  <c r="S707" i="11"/>
  <c r="N731" i="11"/>
  <c r="M731" i="11"/>
  <c r="Q731" i="11"/>
  <c r="O731" i="11"/>
  <c r="T731" i="11"/>
  <c r="R731" i="11"/>
  <c r="S731" i="11"/>
  <c r="P731" i="11"/>
  <c r="M757" i="11"/>
  <c r="R757" i="11"/>
  <c r="P757" i="11"/>
  <c r="N757" i="11"/>
  <c r="S757" i="11"/>
  <c r="O757" i="11"/>
  <c r="T757" i="11"/>
  <c r="Q757" i="11"/>
  <c r="M772" i="11"/>
  <c r="R772" i="11"/>
  <c r="N772" i="11"/>
  <c r="S772" i="11"/>
  <c r="T772" i="11"/>
  <c r="Q772" i="11"/>
  <c r="P772" i="11"/>
  <c r="O772" i="11"/>
  <c r="N831" i="11"/>
  <c r="M831" i="11"/>
  <c r="Q831" i="11"/>
  <c r="S831" i="11"/>
  <c r="P831" i="11"/>
  <c r="O831" i="11"/>
  <c r="R831" i="11"/>
  <c r="T831" i="11"/>
  <c r="N796" i="11"/>
  <c r="Q796" i="11"/>
  <c r="M796" i="11"/>
  <c r="P796" i="11"/>
  <c r="S796" i="11"/>
  <c r="O796" i="11"/>
  <c r="T796" i="11"/>
  <c r="R796" i="11"/>
  <c r="N815" i="11"/>
  <c r="Q815" i="11"/>
  <c r="M815" i="11"/>
  <c r="P815" i="11"/>
  <c r="R815" i="11"/>
  <c r="S815" i="11"/>
  <c r="O815" i="11"/>
  <c r="T815" i="11"/>
  <c r="M837" i="11"/>
  <c r="O837" i="11"/>
  <c r="T837" i="11"/>
  <c r="P837" i="11"/>
  <c r="R837" i="11"/>
  <c r="N837" i="11"/>
  <c r="S837" i="11"/>
  <c r="Q837" i="11"/>
  <c r="M868" i="11"/>
  <c r="O868" i="11"/>
  <c r="R868" i="11"/>
  <c r="N868" i="11"/>
  <c r="T868" i="11"/>
  <c r="Q868" i="11"/>
  <c r="S868" i="11"/>
  <c r="P868" i="11"/>
  <c r="M797" i="11"/>
  <c r="N797" i="11"/>
  <c r="P797" i="11"/>
  <c r="T797" i="11"/>
  <c r="S797" i="11"/>
  <c r="O797" i="11"/>
  <c r="Q797" i="11"/>
  <c r="R797" i="11"/>
  <c r="O814" i="11"/>
  <c r="S814" i="11"/>
  <c r="P814" i="11"/>
  <c r="T814" i="11"/>
  <c r="M814" i="11"/>
  <c r="Q814" i="11"/>
  <c r="R814" i="11"/>
  <c r="N814" i="11"/>
  <c r="O838" i="11"/>
  <c r="S838" i="11"/>
  <c r="P838" i="11"/>
  <c r="T838" i="11"/>
  <c r="M838" i="11"/>
  <c r="Q838" i="11"/>
  <c r="N838" i="11"/>
  <c r="R838" i="11"/>
  <c r="N792" i="11"/>
  <c r="M792" i="11"/>
  <c r="Q792" i="11"/>
  <c r="R792" i="11"/>
  <c r="T792" i="11"/>
  <c r="S792" i="11"/>
  <c r="O792" i="11"/>
  <c r="P792" i="11"/>
  <c r="M817" i="11"/>
  <c r="R817" i="11"/>
  <c r="N817" i="11"/>
  <c r="S817" i="11"/>
  <c r="O817" i="11"/>
  <c r="T817" i="11"/>
  <c r="P817" i="11"/>
  <c r="Q817" i="11"/>
  <c r="M805" i="11"/>
  <c r="R805" i="11"/>
  <c r="N805" i="11"/>
  <c r="S805" i="11"/>
  <c r="O805" i="11"/>
  <c r="T805" i="11"/>
  <c r="P805" i="11"/>
  <c r="Q805" i="11"/>
  <c r="M832" i="11"/>
  <c r="T832" i="11"/>
  <c r="S832" i="11"/>
  <c r="Q832" i="11"/>
  <c r="P832" i="11"/>
  <c r="R832" i="11"/>
  <c r="O832" i="11"/>
  <c r="N832" i="11"/>
  <c r="M856" i="11"/>
  <c r="Q856" i="11"/>
  <c r="S856" i="11"/>
  <c r="T856" i="11"/>
  <c r="R856" i="11"/>
  <c r="O856" i="11"/>
  <c r="N856" i="11"/>
  <c r="P856" i="11"/>
  <c r="M880" i="11"/>
  <c r="T880" i="11"/>
  <c r="S880" i="11"/>
  <c r="N880" i="11"/>
  <c r="P880" i="11"/>
  <c r="O880" i="11"/>
  <c r="Q880" i="11"/>
  <c r="R880" i="11"/>
  <c r="M866" i="11"/>
  <c r="P866" i="11"/>
  <c r="O866" i="11"/>
  <c r="R866" i="11"/>
  <c r="S866" i="11"/>
  <c r="T866" i="11"/>
  <c r="N866" i="11"/>
  <c r="Q866" i="11"/>
  <c r="N931" i="11"/>
  <c r="M931" i="11"/>
  <c r="Q931" i="11"/>
  <c r="S931" i="11"/>
  <c r="P931" i="11"/>
  <c r="O931" i="11"/>
  <c r="R931" i="11"/>
  <c r="T931" i="11"/>
  <c r="M853" i="11"/>
  <c r="S853" i="11"/>
  <c r="T853" i="11"/>
  <c r="O853" i="11"/>
  <c r="P853" i="11"/>
  <c r="R853" i="11"/>
  <c r="N853" i="11"/>
  <c r="Q853" i="11"/>
  <c r="M877" i="11"/>
  <c r="S877" i="11"/>
  <c r="T877" i="11"/>
  <c r="O877" i="11"/>
  <c r="P877" i="11"/>
  <c r="N877" i="11"/>
  <c r="Q877" i="11"/>
  <c r="R877" i="11"/>
  <c r="M894" i="11"/>
  <c r="O894" i="11"/>
  <c r="T894" i="11"/>
  <c r="P894" i="11"/>
  <c r="S894" i="11"/>
  <c r="N894" i="11"/>
  <c r="R894" i="11"/>
  <c r="Q894" i="11"/>
  <c r="N927" i="11"/>
  <c r="M927" i="11"/>
  <c r="Q927" i="11"/>
  <c r="S927" i="11"/>
  <c r="O927" i="11"/>
  <c r="T927" i="11"/>
  <c r="P927" i="11"/>
  <c r="R927" i="11"/>
  <c r="M852" i="11"/>
  <c r="T852" i="11"/>
  <c r="R852" i="11"/>
  <c r="P852" i="11"/>
  <c r="N852" i="11"/>
  <c r="Q852" i="11"/>
  <c r="S852" i="11"/>
  <c r="O852" i="11"/>
  <c r="M899" i="11"/>
  <c r="Q899" i="11"/>
  <c r="N899" i="11"/>
  <c r="R899" i="11"/>
  <c r="T899" i="11"/>
  <c r="O899" i="11"/>
  <c r="P899" i="11"/>
  <c r="S899" i="11"/>
  <c r="M937" i="11"/>
  <c r="N937" i="11"/>
  <c r="S937" i="11"/>
  <c r="O937" i="11"/>
  <c r="T937" i="11"/>
  <c r="P937" i="11"/>
  <c r="R937" i="11"/>
  <c r="Q937" i="11"/>
  <c r="M888" i="11"/>
  <c r="P888" i="11"/>
  <c r="O888" i="11"/>
  <c r="Q888" i="11"/>
  <c r="R888" i="11"/>
  <c r="T888" i="11"/>
  <c r="S888" i="11"/>
  <c r="N888" i="11"/>
  <c r="M916" i="11"/>
  <c r="Q916" i="11"/>
  <c r="R916" i="11"/>
  <c r="N916" i="11"/>
  <c r="T916" i="11"/>
  <c r="S916" i="11"/>
  <c r="O916" i="11"/>
  <c r="P916" i="11"/>
  <c r="M908" i="11"/>
  <c r="T908" i="11"/>
  <c r="N908" i="11"/>
  <c r="Q908" i="11"/>
  <c r="P908" i="11"/>
  <c r="S908" i="11"/>
  <c r="R908" i="11"/>
  <c r="O908" i="11"/>
  <c r="N934" i="11"/>
  <c r="R934" i="11"/>
  <c r="O934" i="11"/>
  <c r="S934" i="11"/>
  <c r="P934" i="11"/>
  <c r="T934" i="11"/>
  <c r="M934" i="11"/>
  <c r="Q934" i="11"/>
  <c r="N926" i="11"/>
  <c r="R926" i="11"/>
  <c r="O926" i="11"/>
  <c r="S926" i="11"/>
  <c r="P926" i="11"/>
  <c r="T926" i="11"/>
  <c r="Q926" i="11"/>
  <c r="M926" i="11"/>
  <c r="M898" i="11"/>
  <c r="R898" i="11"/>
  <c r="N898" i="11"/>
  <c r="S898" i="11"/>
  <c r="O898" i="11"/>
  <c r="P898" i="11"/>
  <c r="T898" i="11"/>
  <c r="Q898" i="11"/>
  <c r="M885" i="11"/>
  <c r="S885" i="11"/>
  <c r="T885" i="11"/>
  <c r="O885" i="11"/>
  <c r="P885" i="11"/>
  <c r="Q885" i="11"/>
  <c r="R885" i="11"/>
  <c r="N885" i="11"/>
  <c r="M889" i="11"/>
  <c r="T889" i="11"/>
  <c r="O889" i="11"/>
  <c r="P889" i="11"/>
  <c r="S889" i="11"/>
  <c r="R889" i="11"/>
  <c r="Q889" i="11"/>
  <c r="N889" i="11"/>
  <c r="O434" i="11"/>
  <c r="S434" i="11"/>
  <c r="M434" i="11"/>
  <c r="Q434" i="11"/>
  <c r="P434" i="11"/>
  <c r="R434" i="11"/>
  <c r="T434" i="11"/>
  <c r="N434" i="11"/>
  <c r="M448" i="11"/>
  <c r="P448" i="11"/>
  <c r="T448" i="11"/>
  <c r="O448" i="11"/>
  <c r="S448" i="11"/>
  <c r="R448" i="11"/>
  <c r="N448" i="11"/>
  <c r="Q448" i="11"/>
  <c r="M456" i="11"/>
  <c r="S456" i="11"/>
  <c r="P456" i="11"/>
  <c r="R456" i="11"/>
  <c r="Q456" i="11"/>
  <c r="O456" i="11"/>
  <c r="N456" i="11"/>
  <c r="T456" i="11"/>
  <c r="M428" i="11"/>
  <c r="P428" i="11"/>
  <c r="S428" i="11"/>
  <c r="O428" i="11"/>
  <c r="R428" i="11"/>
  <c r="Q428" i="11"/>
  <c r="N428" i="11"/>
  <c r="T428" i="11"/>
  <c r="P499" i="11"/>
  <c r="M499" i="11"/>
  <c r="Q499" i="11"/>
  <c r="R499" i="11"/>
  <c r="N499" i="11"/>
  <c r="O499" i="11"/>
  <c r="S499" i="11"/>
  <c r="T499" i="11"/>
  <c r="M433" i="11"/>
  <c r="O433" i="11"/>
  <c r="T433" i="11"/>
  <c r="R433" i="11"/>
  <c r="P433" i="11"/>
  <c r="S433" i="11"/>
  <c r="N433" i="11"/>
  <c r="Q433" i="11"/>
  <c r="N455" i="11"/>
  <c r="R455" i="11"/>
  <c r="P455" i="11"/>
  <c r="T455" i="11"/>
  <c r="S455" i="11"/>
  <c r="M455" i="11"/>
  <c r="O455" i="11"/>
  <c r="Q455" i="11"/>
  <c r="M473" i="11"/>
  <c r="O473" i="11"/>
  <c r="P473" i="11"/>
  <c r="S473" i="11"/>
  <c r="T473" i="11"/>
  <c r="N473" i="11"/>
  <c r="R473" i="11"/>
  <c r="Q473" i="11"/>
  <c r="M488" i="11"/>
  <c r="Q488" i="11"/>
  <c r="P488" i="11"/>
  <c r="S488" i="11"/>
  <c r="O488" i="11"/>
  <c r="R488" i="11"/>
  <c r="N488" i="11"/>
  <c r="T488" i="11"/>
  <c r="M507" i="11"/>
  <c r="Q507" i="11"/>
  <c r="N507" i="11"/>
  <c r="R507" i="11"/>
  <c r="O507" i="11"/>
  <c r="S507" i="11"/>
  <c r="P507" i="11"/>
  <c r="T507" i="11"/>
  <c r="S544" i="11"/>
  <c r="O544" i="11"/>
  <c r="R544" i="11"/>
  <c r="N544" i="11"/>
  <c r="Q544" i="11"/>
  <c r="M544" i="11"/>
  <c r="T544" i="11"/>
  <c r="P544" i="11"/>
  <c r="O579" i="11"/>
  <c r="S579" i="11"/>
  <c r="M579" i="11"/>
  <c r="Q579" i="11"/>
  <c r="N579" i="11"/>
  <c r="P579" i="11"/>
  <c r="R579" i="11"/>
  <c r="T579" i="11"/>
  <c r="O619" i="11"/>
  <c r="S619" i="11"/>
  <c r="M619" i="11"/>
  <c r="Q619" i="11"/>
  <c r="N619" i="11"/>
  <c r="P619" i="11"/>
  <c r="R619" i="11"/>
  <c r="T619" i="11"/>
  <c r="M631" i="11"/>
  <c r="Q631" i="11"/>
  <c r="O631" i="11"/>
  <c r="S631" i="11"/>
  <c r="N631" i="11"/>
  <c r="P631" i="11"/>
  <c r="R631" i="11"/>
  <c r="T631" i="11"/>
  <c r="N667" i="11"/>
  <c r="M667" i="11"/>
  <c r="Q667" i="11"/>
  <c r="P667" i="11"/>
  <c r="R667" i="11"/>
  <c r="S667" i="11"/>
  <c r="T667" i="11"/>
  <c r="O667" i="11"/>
  <c r="M485" i="11"/>
  <c r="P485" i="11"/>
  <c r="S485" i="11"/>
  <c r="T485" i="11"/>
  <c r="O485" i="11"/>
  <c r="N485" i="11"/>
  <c r="R485" i="11"/>
  <c r="Q485" i="11"/>
  <c r="M510" i="11"/>
  <c r="O510" i="11"/>
  <c r="T510" i="11"/>
  <c r="P510" i="11"/>
  <c r="R510" i="11"/>
  <c r="N510" i="11"/>
  <c r="S510" i="11"/>
  <c r="Q510" i="11"/>
  <c r="M560" i="11"/>
  <c r="P560" i="11"/>
  <c r="S560" i="11"/>
  <c r="R560" i="11"/>
  <c r="O560" i="11"/>
  <c r="N560" i="11"/>
  <c r="Q560" i="11"/>
  <c r="T560" i="11"/>
  <c r="M567" i="11"/>
  <c r="Q567" i="11"/>
  <c r="O567" i="11"/>
  <c r="S567" i="11"/>
  <c r="P567" i="11"/>
  <c r="R567" i="11"/>
  <c r="T567" i="11"/>
  <c r="N567" i="11"/>
  <c r="M613" i="11"/>
  <c r="O613" i="11"/>
  <c r="S613" i="11"/>
  <c r="T613" i="11"/>
  <c r="P613" i="11"/>
  <c r="R613" i="11"/>
  <c r="N613" i="11"/>
  <c r="Q613" i="11"/>
  <c r="N633" i="11"/>
  <c r="P633" i="11"/>
  <c r="M633" i="11"/>
  <c r="S633" i="11"/>
  <c r="Q633" i="11"/>
  <c r="T633" i="11"/>
  <c r="O633" i="11"/>
  <c r="R633" i="11"/>
  <c r="M673" i="11"/>
  <c r="P673" i="11"/>
  <c r="N673" i="11"/>
  <c r="S673" i="11"/>
  <c r="O673" i="11"/>
  <c r="T673" i="11"/>
  <c r="R673" i="11"/>
  <c r="Q673" i="11"/>
  <c r="M468" i="11"/>
  <c r="T468" i="11"/>
  <c r="P468" i="11"/>
  <c r="N468" i="11"/>
  <c r="S468" i="11"/>
  <c r="Q468" i="11"/>
  <c r="O468" i="11"/>
  <c r="R468" i="11"/>
  <c r="N439" i="11"/>
  <c r="Q439" i="11"/>
  <c r="M439" i="11"/>
  <c r="R439" i="11"/>
  <c r="S439" i="11"/>
  <c r="T439" i="11"/>
  <c r="O439" i="11"/>
  <c r="P439" i="11"/>
  <c r="P459" i="11"/>
  <c r="T459" i="11"/>
  <c r="N459" i="11"/>
  <c r="R459" i="11"/>
  <c r="M459" i="11"/>
  <c r="O459" i="11"/>
  <c r="Q459" i="11"/>
  <c r="S459" i="11"/>
  <c r="P447" i="11"/>
  <c r="T447" i="11"/>
  <c r="N447" i="11"/>
  <c r="R447" i="11"/>
  <c r="Q447" i="11"/>
  <c r="S447" i="11"/>
  <c r="M447" i="11"/>
  <c r="O447" i="11"/>
  <c r="O471" i="11"/>
  <c r="P471" i="11"/>
  <c r="T471" i="11"/>
  <c r="Q471" i="11"/>
  <c r="M471" i="11"/>
  <c r="N471" i="11"/>
  <c r="R471" i="11"/>
  <c r="S471" i="11"/>
  <c r="M500" i="11"/>
  <c r="P500" i="11"/>
  <c r="R500" i="11"/>
  <c r="Q500" i="11"/>
  <c r="T500" i="11"/>
  <c r="S500" i="11"/>
  <c r="N500" i="11"/>
  <c r="O500" i="11"/>
  <c r="O519" i="11"/>
  <c r="S519" i="11"/>
  <c r="P519" i="11"/>
  <c r="T519" i="11"/>
  <c r="M519" i="11"/>
  <c r="Q519" i="11"/>
  <c r="N519" i="11"/>
  <c r="R519" i="11"/>
  <c r="Q524" i="11"/>
  <c r="M524" i="11"/>
  <c r="T524" i="11"/>
  <c r="P524" i="11"/>
  <c r="S524" i="11"/>
  <c r="O524" i="11"/>
  <c r="R524" i="11"/>
  <c r="N524" i="11"/>
  <c r="M529" i="11"/>
  <c r="P529" i="11"/>
  <c r="T529" i="11"/>
  <c r="S529" i="11"/>
  <c r="Q529" i="11"/>
  <c r="O529" i="11"/>
  <c r="R529" i="11"/>
  <c r="N529" i="11"/>
  <c r="M557" i="11"/>
  <c r="S557" i="11"/>
  <c r="T557" i="11"/>
  <c r="O557" i="11"/>
  <c r="P557" i="11"/>
  <c r="Q557" i="11"/>
  <c r="N557" i="11"/>
  <c r="R557" i="11"/>
  <c r="M599" i="11"/>
  <c r="Q599" i="11"/>
  <c r="O599" i="11"/>
  <c r="S599" i="11"/>
  <c r="R599" i="11"/>
  <c r="T599" i="11"/>
  <c r="N599" i="11"/>
  <c r="P599" i="11"/>
  <c r="M657" i="11"/>
  <c r="S657" i="11"/>
  <c r="O657" i="11"/>
  <c r="P657" i="11"/>
  <c r="T657" i="11"/>
  <c r="R657" i="11"/>
  <c r="N657" i="11"/>
  <c r="Q657" i="11"/>
  <c r="T504" i="11"/>
  <c r="P504" i="11"/>
  <c r="S504" i="11"/>
  <c r="O504" i="11"/>
  <c r="R504" i="11"/>
  <c r="N504" i="11"/>
  <c r="Q504" i="11"/>
  <c r="M504" i="11"/>
  <c r="M506" i="11"/>
  <c r="R506" i="11"/>
  <c r="N506" i="11"/>
  <c r="S506" i="11"/>
  <c r="O506" i="11"/>
  <c r="T506" i="11"/>
  <c r="P506" i="11"/>
  <c r="Q506" i="11"/>
  <c r="P528" i="11"/>
  <c r="T528" i="11"/>
  <c r="M528" i="11"/>
  <c r="Q528" i="11"/>
  <c r="N528" i="11"/>
  <c r="R528" i="11"/>
  <c r="O528" i="11"/>
  <c r="S528" i="11"/>
  <c r="O547" i="11"/>
  <c r="S547" i="11"/>
  <c r="M547" i="11"/>
  <c r="Q547" i="11"/>
  <c r="T547" i="11"/>
  <c r="N547" i="11"/>
  <c r="P547" i="11"/>
  <c r="R547" i="11"/>
  <c r="M593" i="11"/>
  <c r="S593" i="11"/>
  <c r="O593" i="11"/>
  <c r="P593" i="11"/>
  <c r="T593" i="11"/>
  <c r="R593" i="11"/>
  <c r="Q593" i="11"/>
  <c r="N593" i="11"/>
  <c r="M605" i="11"/>
  <c r="O605" i="11"/>
  <c r="S605" i="11"/>
  <c r="P605" i="11"/>
  <c r="T605" i="11"/>
  <c r="N605" i="11"/>
  <c r="Q605" i="11"/>
  <c r="R605" i="11"/>
  <c r="N679" i="11"/>
  <c r="M679" i="11"/>
  <c r="Q679" i="11"/>
  <c r="R679" i="11"/>
  <c r="S679" i="11"/>
  <c r="T679" i="11"/>
  <c r="O679" i="11"/>
  <c r="P679" i="11"/>
  <c r="M580" i="11"/>
  <c r="Q580" i="11"/>
  <c r="O580" i="11"/>
  <c r="N580" i="11"/>
  <c r="P580" i="11"/>
  <c r="S580" i="11"/>
  <c r="R580" i="11"/>
  <c r="T580" i="11"/>
  <c r="M596" i="11"/>
  <c r="T596" i="11"/>
  <c r="Q596" i="11"/>
  <c r="S596" i="11"/>
  <c r="P596" i="11"/>
  <c r="O596" i="11"/>
  <c r="R596" i="11"/>
  <c r="N596" i="11"/>
  <c r="M620" i="11"/>
  <c r="S620" i="11"/>
  <c r="T620" i="11"/>
  <c r="O620" i="11"/>
  <c r="R620" i="11"/>
  <c r="P620" i="11"/>
  <c r="N620" i="11"/>
  <c r="Q620" i="11"/>
  <c r="M660" i="11"/>
  <c r="Q660" i="11"/>
  <c r="S660" i="11"/>
  <c r="O660" i="11"/>
  <c r="R660" i="11"/>
  <c r="T660" i="11"/>
  <c r="N660" i="11"/>
  <c r="P660" i="11"/>
  <c r="S664" i="11"/>
  <c r="O664" i="11"/>
  <c r="Q664" i="11"/>
  <c r="M664" i="11"/>
  <c r="P664" i="11"/>
  <c r="T664" i="11"/>
  <c r="R664" i="11"/>
  <c r="N664" i="11"/>
  <c r="M576" i="11"/>
  <c r="N576" i="11"/>
  <c r="S576" i="11"/>
  <c r="Q576" i="11"/>
  <c r="O576" i="11"/>
  <c r="T576" i="11"/>
  <c r="R576" i="11"/>
  <c r="P576" i="11"/>
  <c r="M600" i="11"/>
  <c r="P600" i="11"/>
  <c r="S600" i="11"/>
  <c r="T600" i="11"/>
  <c r="N600" i="11"/>
  <c r="O600" i="11"/>
  <c r="R600" i="11"/>
  <c r="Q600" i="11"/>
  <c r="M616" i="11"/>
  <c r="R616" i="11"/>
  <c r="Q616" i="11"/>
  <c r="N616" i="11"/>
  <c r="S616" i="11"/>
  <c r="O616" i="11"/>
  <c r="T616" i="11"/>
  <c r="P616" i="11"/>
  <c r="M640" i="11"/>
  <c r="T640" i="11"/>
  <c r="P640" i="11"/>
  <c r="N640" i="11"/>
  <c r="R640" i="11"/>
  <c r="O640" i="11"/>
  <c r="S640" i="11"/>
  <c r="Q640" i="11"/>
  <c r="M632" i="11"/>
  <c r="T632" i="11"/>
  <c r="P632" i="11"/>
  <c r="N632" i="11"/>
  <c r="R632" i="11"/>
  <c r="Q632" i="11"/>
  <c r="S632" i="11"/>
  <c r="O632" i="11"/>
  <c r="O655" i="11"/>
  <c r="M655" i="11"/>
  <c r="R655" i="11"/>
  <c r="P655" i="11"/>
  <c r="T655" i="11"/>
  <c r="N655" i="11"/>
  <c r="Q655" i="11"/>
  <c r="S655" i="11"/>
  <c r="O686" i="11"/>
  <c r="M686" i="11"/>
  <c r="R686" i="11"/>
  <c r="N686" i="11"/>
  <c r="T686" i="11"/>
  <c r="P686" i="11"/>
  <c r="Q686" i="11"/>
  <c r="S686" i="11"/>
  <c r="M676" i="11"/>
  <c r="T676" i="11"/>
  <c r="P676" i="11"/>
  <c r="O676" i="11"/>
  <c r="R676" i="11"/>
  <c r="S676" i="11"/>
  <c r="N676" i="11"/>
  <c r="Q676" i="11"/>
  <c r="M652" i="11"/>
  <c r="T652" i="11"/>
  <c r="N652" i="11"/>
  <c r="Q652" i="11"/>
  <c r="P652" i="11"/>
  <c r="S652" i="11"/>
  <c r="O652" i="11"/>
  <c r="R652" i="11"/>
  <c r="P674" i="11"/>
  <c r="T674" i="11"/>
  <c r="N674" i="11"/>
  <c r="R674" i="11"/>
  <c r="O674" i="11"/>
  <c r="S674" i="11"/>
  <c r="M674" i="11"/>
  <c r="Q674" i="11"/>
  <c r="Q684" i="11"/>
  <c r="M684" i="11"/>
  <c r="T684" i="11"/>
  <c r="P684" i="11"/>
  <c r="O684" i="11"/>
  <c r="S684" i="11"/>
  <c r="N684" i="11"/>
  <c r="R684" i="11"/>
  <c r="N693" i="11"/>
  <c r="R693" i="11"/>
  <c r="O693" i="11"/>
  <c r="S693" i="11"/>
  <c r="P693" i="11"/>
  <c r="T693" i="11"/>
  <c r="Q693" i="11"/>
  <c r="M693" i="11"/>
  <c r="N685" i="11"/>
  <c r="R685" i="11"/>
  <c r="O685" i="11"/>
  <c r="S685" i="11"/>
  <c r="P685" i="11"/>
  <c r="T685" i="11"/>
  <c r="Q685" i="11"/>
  <c r="M685" i="11"/>
  <c r="M688" i="11"/>
  <c r="O688" i="11"/>
  <c r="R688" i="11"/>
  <c r="T688" i="11"/>
  <c r="N688" i="11"/>
  <c r="P688" i="11"/>
  <c r="S688" i="11"/>
  <c r="Q688" i="11"/>
  <c r="M736" i="11"/>
  <c r="P736" i="11"/>
  <c r="T736" i="11"/>
  <c r="R736" i="11"/>
  <c r="N736" i="11"/>
  <c r="S736" i="11"/>
  <c r="Q736" i="11"/>
  <c r="O736" i="11"/>
  <c r="M829" i="11"/>
  <c r="N829" i="11"/>
  <c r="S829" i="11"/>
  <c r="O829" i="11"/>
  <c r="T829" i="11"/>
  <c r="P829" i="11"/>
  <c r="R829" i="11"/>
  <c r="Q829" i="11"/>
  <c r="N739" i="11"/>
  <c r="Q739" i="11"/>
  <c r="M739" i="11"/>
  <c r="T739" i="11"/>
  <c r="P739" i="11"/>
  <c r="S739" i="11"/>
  <c r="O739" i="11"/>
  <c r="R739" i="11"/>
  <c r="M756" i="11"/>
  <c r="T756" i="11"/>
  <c r="S756" i="11"/>
  <c r="O756" i="11"/>
  <c r="P756" i="11"/>
  <c r="R756" i="11"/>
  <c r="Q756" i="11"/>
  <c r="N756" i="11"/>
  <c r="M748" i="11"/>
  <c r="S748" i="11"/>
  <c r="R748" i="11"/>
  <c r="O748" i="11"/>
  <c r="N748" i="11"/>
  <c r="T748" i="11"/>
  <c r="P748" i="11"/>
  <c r="Q748" i="11"/>
  <c r="M766" i="11"/>
  <c r="O766" i="11"/>
  <c r="T766" i="11"/>
  <c r="S766" i="11"/>
  <c r="P766" i="11"/>
  <c r="R766" i="11"/>
  <c r="N766" i="11"/>
  <c r="Q766" i="11"/>
  <c r="M713" i="11"/>
  <c r="Q713" i="11"/>
  <c r="P713" i="11"/>
  <c r="T713" i="11"/>
  <c r="N713" i="11"/>
  <c r="R713" i="11"/>
  <c r="O713" i="11"/>
  <c r="S713" i="11"/>
  <c r="N755" i="11"/>
  <c r="M755" i="11"/>
  <c r="Q755" i="11"/>
  <c r="S755" i="11"/>
  <c r="R755" i="11"/>
  <c r="O755" i="11"/>
  <c r="T755" i="11"/>
  <c r="P755" i="11"/>
  <c r="M820" i="11"/>
  <c r="Q820" i="11"/>
  <c r="R820" i="11"/>
  <c r="T820" i="11"/>
  <c r="S820" i="11"/>
  <c r="N820" i="11"/>
  <c r="O820" i="11"/>
  <c r="P820" i="11"/>
  <c r="N715" i="11"/>
  <c r="Q715" i="11"/>
  <c r="M715" i="11"/>
  <c r="O715" i="11"/>
  <c r="S715" i="11"/>
  <c r="T715" i="11"/>
  <c r="P715" i="11"/>
  <c r="R715" i="11"/>
  <c r="O726" i="11"/>
  <c r="S726" i="11"/>
  <c r="R726" i="11"/>
  <c r="P726" i="11"/>
  <c r="T726" i="11"/>
  <c r="N726" i="11"/>
  <c r="M726" i="11"/>
  <c r="Q726" i="11"/>
  <c r="O775" i="11"/>
  <c r="S775" i="11"/>
  <c r="P775" i="11"/>
  <c r="T775" i="11"/>
  <c r="N775" i="11"/>
  <c r="M775" i="11"/>
  <c r="Q775" i="11"/>
  <c r="R775" i="11"/>
  <c r="M791" i="11"/>
  <c r="Q791" i="11"/>
  <c r="N791" i="11"/>
  <c r="R791" i="11"/>
  <c r="O791" i="11"/>
  <c r="S791" i="11"/>
  <c r="P791" i="11"/>
  <c r="T791" i="11"/>
  <c r="Q864" i="11"/>
  <c r="S864" i="11"/>
  <c r="N864" i="11"/>
  <c r="P864" i="11"/>
  <c r="R864" i="11"/>
  <c r="T864" i="11"/>
  <c r="M864" i="11"/>
  <c r="O864" i="11"/>
  <c r="N751" i="11"/>
  <c r="M751" i="11"/>
  <c r="Q751" i="11"/>
  <c r="S751" i="11"/>
  <c r="O751" i="11"/>
  <c r="T751" i="11"/>
  <c r="R751" i="11"/>
  <c r="P751" i="11"/>
  <c r="M716" i="11"/>
  <c r="P716" i="11"/>
  <c r="T716" i="11"/>
  <c r="O716" i="11"/>
  <c r="Q716" i="11"/>
  <c r="N716" i="11"/>
  <c r="S716" i="11"/>
  <c r="R716" i="11"/>
  <c r="M705" i="11"/>
  <c r="R705" i="11"/>
  <c r="N705" i="11"/>
  <c r="S705" i="11"/>
  <c r="O705" i="11"/>
  <c r="T705" i="11"/>
  <c r="P705" i="11"/>
  <c r="Q705" i="11"/>
  <c r="M729" i="11"/>
  <c r="R729" i="11"/>
  <c r="N729" i="11"/>
  <c r="S729" i="11"/>
  <c r="O729" i="11"/>
  <c r="T729" i="11"/>
  <c r="P729" i="11"/>
  <c r="Q729" i="11"/>
  <c r="P746" i="11"/>
  <c r="T746" i="11"/>
  <c r="M746" i="11"/>
  <c r="Q746" i="11"/>
  <c r="O746" i="11"/>
  <c r="N746" i="11"/>
  <c r="R746" i="11"/>
  <c r="S746" i="11"/>
  <c r="M770" i="11"/>
  <c r="R770" i="11"/>
  <c r="N770" i="11"/>
  <c r="S770" i="11"/>
  <c r="O770" i="11"/>
  <c r="T770" i="11"/>
  <c r="P770" i="11"/>
  <c r="Q770" i="11"/>
  <c r="M933" i="11"/>
  <c r="N933" i="11"/>
  <c r="S933" i="11"/>
  <c r="O933" i="11"/>
  <c r="T933" i="11"/>
  <c r="P933" i="11"/>
  <c r="R933" i="11"/>
  <c r="Q933" i="11"/>
  <c r="M794" i="11"/>
  <c r="O794" i="11"/>
  <c r="T794" i="11"/>
  <c r="P794" i="11"/>
  <c r="R794" i="11"/>
  <c r="N794" i="11"/>
  <c r="S794" i="11"/>
  <c r="Q794" i="11"/>
  <c r="M813" i="11"/>
  <c r="O813" i="11"/>
  <c r="T813" i="11"/>
  <c r="P813" i="11"/>
  <c r="R813" i="11"/>
  <c r="N813" i="11"/>
  <c r="S813" i="11"/>
  <c r="Q813" i="11"/>
  <c r="N827" i="11"/>
  <c r="M827" i="11"/>
  <c r="Q827" i="11"/>
  <c r="R827" i="11"/>
  <c r="S827" i="11"/>
  <c r="T827" i="11"/>
  <c r="O827" i="11"/>
  <c r="P827" i="11"/>
  <c r="S924" i="11"/>
  <c r="O924" i="11"/>
  <c r="R924" i="11"/>
  <c r="N924" i="11"/>
  <c r="Q924" i="11"/>
  <c r="M924" i="11"/>
  <c r="T924" i="11"/>
  <c r="P924" i="11"/>
  <c r="O795" i="11"/>
  <c r="S795" i="11"/>
  <c r="P795" i="11"/>
  <c r="T795" i="11"/>
  <c r="M795" i="11"/>
  <c r="Q795" i="11"/>
  <c r="R795" i="11"/>
  <c r="N795" i="11"/>
  <c r="M812" i="11"/>
  <c r="R812" i="11"/>
  <c r="T812" i="11"/>
  <c r="N812" i="11"/>
  <c r="P812" i="11"/>
  <c r="Q812" i="11"/>
  <c r="S812" i="11"/>
  <c r="O812" i="11"/>
  <c r="N835" i="11"/>
  <c r="Q835" i="11"/>
  <c r="M835" i="11"/>
  <c r="O835" i="11"/>
  <c r="P835" i="11"/>
  <c r="R835" i="11"/>
  <c r="S835" i="11"/>
  <c r="T835" i="11"/>
  <c r="M790" i="11"/>
  <c r="R790" i="11"/>
  <c r="N790" i="11"/>
  <c r="S790" i="11"/>
  <c r="O790" i="11"/>
  <c r="T790" i="11"/>
  <c r="P790" i="11"/>
  <c r="Q790" i="11"/>
  <c r="N811" i="11"/>
  <c r="T811" i="11"/>
  <c r="M811" i="11"/>
  <c r="P811" i="11"/>
  <c r="Q811" i="11"/>
  <c r="S811" i="11"/>
  <c r="R811" i="11"/>
  <c r="O811" i="11"/>
  <c r="M833" i="11"/>
  <c r="N833" i="11"/>
  <c r="S833" i="11"/>
  <c r="O833" i="11"/>
  <c r="T833" i="11"/>
  <c r="P833" i="11"/>
  <c r="R833" i="11"/>
  <c r="Q833" i="11"/>
  <c r="N830" i="11"/>
  <c r="R830" i="11"/>
  <c r="O830" i="11"/>
  <c r="S830" i="11"/>
  <c r="P830" i="11"/>
  <c r="T830" i="11"/>
  <c r="M830" i="11"/>
  <c r="Q830" i="11"/>
  <c r="M854" i="11"/>
  <c r="O854" i="11"/>
  <c r="T854" i="11"/>
  <c r="P854" i="11"/>
  <c r="R854" i="11"/>
  <c r="S854" i="11"/>
  <c r="N854" i="11"/>
  <c r="Q854" i="11"/>
  <c r="M878" i="11"/>
  <c r="O878" i="11"/>
  <c r="T878" i="11"/>
  <c r="P878" i="11"/>
  <c r="R878" i="11"/>
  <c r="S878" i="11"/>
  <c r="N878" i="11"/>
  <c r="Q878" i="11"/>
  <c r="M897" i="11"/>
  <c r="O897" i="11"/>
  <c r="P897" i="11"/>
  <c r="T897" i="11"/>
  <c r="S897" i="11"/>
  <c r="N897" i="11"/>
  <c r="Q897" i="11"/>
  <c r="R897" i="11"/>
  <c r="M929" i="11"/>
  <c r="N929" i="11"/>
  <c r="S929" i="11"/>
  <c r="O929" i="11"/>
  <c r="T929" i="11"/>
  <c r="P929" i="11"/>
  <c r="R929" i="11"/>
  <c r="Q929" i="11"/>
  <c r="O847" i="11"/>
  <c r="S847" i="11"/>
  <c r="P847" i="11"/>
  <c r="T847" i="11"/>
  <c r="M847" i="11"/>
  <c r="Q847" i="11"/>
  <c r="N847" i="11"/>
  <c r="R847" i="11"/>
  <c r="M872" i="11"/>
  <c r="T872" i="11"/>
  <c r="R872" i="11"/>
  <c r="Q872" i="11"/>
  <c r="S872" i="11"/>
  <c r="P872" i="11"/>
  <c r="N872" i="11"/>
  <c r="O872" i="11"/>
  <c r="S904" i="11"/>
  <c r="O904" i="11"/>
  <c r="R904" i="11"/>
  <c r="N904" i="11"/>
  <c r="Q904" i="11"/>
  <c r="M904" i="11"/>
  <c r="P904" i="11"/>
  <c r="T904" i="11"/>
  <c r="M925" i="11"/>
  <c r="N925" i="11"/>
  <c r="S925" i="11"/>
  <c r="O925" i="11"/>
  <c r="T925" i="11"/>
  <c r="P925" i="11"/>
  <c r="R925" i="11"/>
  <c r="Q925" i="11"/>
  <c r="M850" i="11"/>
  <c r="R850" i="11"/>
  <c r="N850" i="11"/>
  <c r="S850" i="11"/>
  <c r="O850" i="11"/>
  <c r="T850" i="11"/>
  <c r="P850" i="11"/>
  <c r="Q850" i="11"/>
  <c r="N911" i="11"/>
  <c r="M911" i="11"/>
  <c r="Q911" i="11"/>
  <c r="S911" i="11"/>
  <c r="T911" i="11"/>
  <c r="O911" i="11"/>
  <c r="P911" i="11"/>
  <c r="R911" i="11"/>
  <c r="Q884" i="11"/>
  <c r="M884" i="11"/>
  <c r="T884" i="11"/>
  <c r="P884" i="11"/>
  <c r="N884" i="11"/>
  <c r="S884" i="11"/>
  <c r="R884" i="11"/>
  <c r="O884" i="11"/>
  <c r="M886" i="11"/>
  <c r="O886" i="11"/>
  <c r="T886" i="11"/>
  <c r="P886" i="11"/>
  <c r="R886" i="11"/>
  <c r="N886" i="11"/>
  <c r="S886" i="11"/>
  <c r="Q886" i="11"/>
  <c r="N914" i="11"/>
  <c r="R914" i="11"/>
  <c r="O914" i="11"/>
  <c r="S914" i="11"/>
  <c r="P914" i="11"/>
  <c r="T914" i="11"/>
  <c r="Q914" i="11"/>
  <c r="M914" i="11"/>
  <c r="M940" i="11"/>
  <c r="R940" i="11"/>
  <c r="T940" i="11"/>
  <c r="Q940" i="11"/>
  <c r="N940" i="11"/>
  <c r="P940" i="11"/>
  <c r="S940" i="11"/>
  <c r="O940" i="11"/>
  <c r="M932" i="11"/>
  <c r="T932" i="11"/>
  <c r="Q932" i="11"/>
  <c r="P932" i="11"/>
  <c r="S932" i="11"/>
  <c r="R932" i="11"/>
  <c r="O932" i="11"/>
  <c r="N932" i="11"/>
  <c r="P867" i="11"/>
  <c r="M867" i="11"/>
  <c r="R867" i="11"/>
  <c r="N867" i="11"/>
  <c r="S867" i="11"/>
  <c r="O867" i="11"/>
  <c r="T867" i="11"/>
  <c r="Q867" i="11"/>
  <c r="M892" i="11"/>
  <c r="P892" i="11"/>
  <c r="N892" i="11"/>
  <c r="T892" i="11"/>
  <c r="S892" i="11"/>
  <c r="R892" i="11"/>
  <c r="Q892" i="11"/>
  <c r="O892" i="11"/>
  <c r="N907" i="11"/>
  <c r="Q907" i="11"/>
  <c r="T907" i="11"/>
  <c r="M907" i="11"/>
  <c r="P907" i="11"/>
  <c r="S907" i="11"/>
  <c r="R907" i="11"/>
  <c r="O907" i="11"/>
  <c r="P906" i="11"/>
  <c r="T906" i="11"/>
  <c r="M906" i="11"/>
  <c r="Q906" i="11"/>
  <c r="N906" i="11"/>
  <c r="R906" i="11"/>
  <c r="O906" i="11"/>
  <c r="S906" i="11"/>
  <c r="M417" i="11"/>
  <c r="P417" i="11"/>
  <c r="S417" i="11"/>
  <c r="T417" i="11"/>
  <c r="O417" i="11"/>
  <c r="R417" i="11"/>
  <c r="N417" i="11"/>
  <c r="Q417" i="11"/>
  <c r="M409" i="11"/>
  <c r="O409" i="11"/>
  <c r="P409" i="11"/>
  <c r="T409" i="11"/>
  <c r="S409" i="11"/>
  <c r="Q409" i="11"/>
  <c r="R409" i="11"/>
  <c r="N409" i="11"/>
  <c r="M413" i="11"/>
  <c r="O413" i="11"/>
  <c r="P413" i="11"/>
  <c r="R413" i="11"/>
  <c r="Q413" i="11"/>
  <c r="T413" i="11"/>
  <c r="N413" i="11"/>
  <c r="S413" i="11"/>
  <c r="M416" i="11"/>
  <c r="N416" i="11"/>
  <c r="S416" i="11"/>
  <c r="T416" i="11"/>
  <c r="O416" i="11"/>
  <c r="P416" i="11"/>
  <c r="R416" i="11"/>
  <c r="Q416" i="11"/>
  <c r="M405" i="11"/>
  <c r="O405" i="11"/>
  <c r="T405" i="11"/>
  <c r="P405" i="11"/>
  <c r="S405" i="11"/>
  <c r="N405" i="11"/>
  <c r="R405" i="11"/>
  <c r="Q405" i="11"/>
  <c r="M410" i="11"/>
  <c r="R410" i="11"/>
  <c r="P410" i="11"/>
  <c r="N410" i="11"/>
  <c r="S410" i="11"/>
  <c r="O410" i="11"/>
  <c r="T410" i="11"/>
  <c r="Q410" i="11"/>
  <c r="M412" i="11"/>
  <c r="O412" i="11"/>
  <c r="T412" i="11"/>
  <c r="Q412" i="11"/>
  <c r="P412" i="11"/>
  <c r="R412" i="11"/>
  <c r="S412" i="11"/>
  <c r="N412" i="11"/>
  <c r="M420" i="11"/>
  <c r="P420" i="11"/>
  <c r="R420" i="11"/>
  <c r="S420" i="11"/>
  <c r="T420" i="11"/>
  <c r="N420" i="11"/>
  <c r="O420" i="11"/>
  <c r="Q420" i="11"/>
  <c r="M414" i="11"/>
  <c r="P414" i="11"/>
  <c r="T414" i="11"/>
  <c r="R414" i="11"/>
  <c r="O414" i="11"/>
  <c r="N414" i="11"/>
  <c r="S414" i="11"/>
  <c r="Q414" i="11"/>
  <c r="T404" i="11"/>
  <c r="P404" i="11"/>
  <c r="M404" i="11"/>
  <c r="S404" i="11"/>
  <c r="O404" i="11"/>
  <c r="R404" i="11"/>
  <c r="N404" i="11"/>
  <c r="Q404" i="11"/>
  <c r="M408" i="11"/>
  <c r="P408" i="11"/>
  <c r="T408" i="11"/>
  <c r="S408" i="11"/>
  <c r="O408" i="11"/>
  <c r="R408" i="11"/>
  <c r="Q408" i="11"/>
  <c r="N408" i="11"/>
  <c r="M407" i="11"/>
  <c r="Q407" i="11"/>
  <c r="P407" i="11"/>
  <c r="T407" i="11"/>
  <c r="N407" i="11"/>
  <c r="R407" i="11"/>
  <c r="O407" i="11"/>
  <c r="S407" i="11"/>
  <c r="N419" i="11"/>
  <c r="R419" i="11"/>
  <c r="Q419" i="11"/>
  <c r="O419" i="11"/>
  <c r="S419" i="11"/>
  <c r="P419" i="11"/>
  <c r="T419" i="11"/>
  <c r="M419" i="11"/>
  <c r="M411" i="11"/>
  <c r="Q411" i="11"/>
  <c r="T411" i="11"/>
  <c r="N411" i="11"/>
  <c r="R411" i="11"/>
  <c r="O411" i="11"/>
  <c r="S411" i="11"/>
  <c r="P411" i="11"/>
  <c r="M418" i="11"/>
  <c r="N418" i="11"/>
  <c r="S418" i="11"/>
  <c r="O418" i="11"/>
  <c r="T418" i="11"/>
  <c r="R418" i="11"/>
  <c r="P418" i="11"/>
  <c r="Q418" i="11"/>
  <c r="P415" i="11"/>
  <c r="T415" i="11"/>
  <c r="M415" i="11"/>
  <c r="Q415" i="11"/>
  <c r="S415" i="11"/>
  <c r="N415" i="11"/>
  <c r="R415" i="11"/>
  <c r="O415" i="11"/>
  <c r="M406" i="11"/>
  <c r="R406" i="11"/>
  <c r="P406" i="11"/>
  <c r="N406" i="11"/>
  <c r="S406" i="11"/>
  <c r="O406" i="11"/>
  <c r="T406" i="11"/>
  <c r="Q406" i="11"/>
  <c r="M398" i="11"/>
  <c r="O398" i="11"/>
  <c r="T398" i="11"/>
  <c r="N398" i="11"/>
  <c r="P398" i="11"/>
  <c r="S398" i="11"/>
  <c r="R398" i="11"/>
  <c r="Q398" i="11"/>
  <c r="M395" i="11"/>
  <c r="Q395" i="11"/>
  <c r="T395" i="11"/>
  <c r="N395" i="11"/>
  <c r="R395" i="11"/>
  <c r="O395" i="11"/>
  <c r="S395" i="11"/>
  <c r="P395" i="11"/>
  <c r="M392" i="11"/>
  <c r="N392" i="11"/>
  <c r="P392" i="11"/>
  <c r="O392" i="11"/>
  <c r="R392" i="11"/>
  <c r="T392" i="11"/>
  <c r="S392" i="11"/>
  <c r="Q392" i="11"/>
  <c r="M385" i="11"/>
  <c r="O385" i="11"/>
  <c r="T385" i="11"/>
  <c r="P385" i="11"/>
  <c r="S385" i="11"/>
  <c r="Q385" i="11"/>
  <c r="N385" i="11"/>
  <c r="R385" i="11"/>
  <c r="M389" i="11"/>
  <c r="S389" i="11"/>
  <c r="T389" i="11"/>
  <c r="O389" i="11"/>
  <c r="P389" i="11"/>
  <c r="R389" i="11"/>
  <c r="N389" i="11"/>
  <c r="Q389" i="11"/>
  <c r="M388" i="11"/>
  <c r="T388" i="11"/>
  <c r="S388" i="11"/>
  <c r="R388" i="11"/>
  <c r="P388" i="11"/>
  <c r="Q388" i="11"/>
  <c r="O388" i="11"/>
  <c r="N388" i="11"/>
  <c r="M394" i="11"/>
  <c r="R394" i="11"/>
  <c r="P394" i="11"/>
  <c r="N394" i="11"/>
  <c r="S394" i="11"/>
  <c r="O394" i="11"/>
  <c r="T394" i="11"/>
  <c r="Q394" i="11"/>
  <c r="M387" i="11"/>
  <c r="Q387" i="11"/>
  <c r="N387" i="11"/>
  <c r="R387" i="11"/>
  <c r="O387" i="11"/>
  <c r="S387" i="11"/>
  <c r="P387" i="11"/>
  <c r="T387" i="11"/>
  <c r="M390" i="11"/>
  <c r="O390" i="11"/>
  <c r="T390" i="11"/>
  <c r="N390" i="11"/>
  <c r="P390" i="11"/>
  <c r="R390" i="11"/>
  <c r="S390" i="11"/>
  <c r="Q390" i="11"/>
  <c r="O399" i="11"/>
  <c r="S399" i="11"/>
  <c r="N399" i="11"/>
  <c r="P399" i="11"/>
  <c r="T399" i="11"/>
  <c r="M399" i="11"/>
  <c r="Q399" i="11"/>
  <c r="R399" i="11"/>
  <c r="M393" i="11"/>
  <c r="O393" i="11"/>
  <c r="P393" i="11"/>
  <c r="S393" i="11"/>
  <c r="T393" i="11"/>
  <c r="N393" i="11"/>
  <c r="Q393" i="11"/>
  <c r="R393" i="11"/>
  <c r="M386" i="11"/>
  <c r="R386" i="11"/>
  <c r="N386" i="11"/>
  <c r="S386" i="11"/>
  <c r="O386" i="11"/>
  <c r="T386" i="11"/>
  <c r="P386" i="11"/>
  <c r="Q386" i="11"/>
  <c r="O391" i="11"/>
  <c r="S391" i="11"/>
  <c r="P391" i="11"/>
  <c r="T391" i="11"/>
  <c r="N391" i="11"/>
  <c r="M391" i="11"/>
  <c r="Q391" i="11"/>
  <c r="R391" i="11"/>
  <c r="M400" i="11"/>
  <c r="O400" i="11"/>
  <c r="N400" i="11"/>
  <c r="P400" i="11"/>
  <c r="S400" i="11"/>
  <c r="Q400" i="11"/>
  <c r="R400" i="11"/>
  <c r="T400" i="11"/>
  <c r="S384" i="11"/>
  <c r="O384" i="11"/>
  <c r="T384" i="11"/>
  <c r="R384" i="11"/>
  <c r="N384" i="11"/>
  <c r="Q384" i="11"/>
  <c r="M384" i="11"/>
  <c r="P384" i="11"/>
  <c r="M397" i="11"/>
  <c r="S397" i="11"/>
  <c r="T397" i="11"/>
  <c r="O397" i="11"/>
  <c r="P397" i="11"/>
  <c r="R397" i="11"/>
  <c r="N397" i="11"/>
  <c r="Q397" i="11"/>
  <c r="M396" i="11"/>
  <c r="S396" i="11"/>
  <c r="P396" i="11"/>
  <c r="R396" i="11"/>
  <c r="Q396" i="11"/>
  <c r="T396" i="11"/>
  <c r="O396" i="11"/>
  <c r="N396" i="11"/>
  <c r="M372" i="11"/>
  <c r="T372" i="11"/>
  <c r="O372" i="11"/>
  <c r="Q372" i="11"/>
  <c r="P372" i="11"/>
  <c r="R372" i="11"/>
  <c r="S372" i="11"/>
  <c r="N372" i="11"/>
  <c r="M380" i="11"/>
  <c r="R380" i="11"/>
  <c r="P380" i="11"/>
  <c r="S380" i="11"/>
  <c r="T380" i="11"/>
  <c r="N380" i="11"/>
  <c r="O380" i="11"/>
  <c r="Q380" i="11"/>
  <c r="M370" i="11"/>
  <c r="N370" i="11"/>
  <c r="S370" i="11"/>
  <c r="O370" i="11"/>
  <c r="T370" i="11"/>
  <c r="R370" i="11"/>
  <c r="P370" i="11"/>
  <c r="Q370" i="11"/>
  <c r="M369" i="11"/>
  <c r="P369" i="11"/>
  <c r="O369" i="11"/>
  <c r="S369" i="11"/>
  <c r="T369" i="11"/>
  <c r="Q369" i="11"/>
  <c r="R369" i="11"/>
  <c r="N369" i="11"/>
  <c r="M368" i="11"/>
  <c r="P368" i="11"/>
  <c r="T368" i="11"/>
  <c r="S368" i="11"/>
  <c r="N368" i="11"/>
  <c r="O368" i="11"/>
  <c r="R368" i="11"/>
  <c r="Q368" i="11"/>
  <c r="T364" i="11"/>
  <c r="P364" i="11"/>
  <c r="S364" i="11"/>
  <c r="O364" i="11"/>
  <c r="M364" i="11"/>
  <c r="R364" i="11"/>
  <c r="N364" i="11"/>
  <c r="Q364" i="11"/>
  <c r="M374" i="11"/>
  <c r="P374" i="11"/>
  <c r="R374" i="11"/>
  <c r="T374" i="11"/>
  <c r="N374" i="11"/>
  <c r="S374" i="11"/>
  <c r="O374" i="11"/>
  <c r="Q374" i="11"/>
  <c r="N379" i="11"/>
  <c r="R379" i="11"/>
  <c r="Q379" i="11"/>
  <c r="O379" i="11"/>
  <c r="S379" i="11"/>
  <c r="P379" i="11"/>
  <c r="T379" i="11"/>
  <c r="M379" i="11"/>
  <c r="N367" i="11"/>
  <c r="R367" i="11"/>
  <c r="O367" i="11"/>
  <c r="S367" i="11"/>
  <c r="M367" i="11"/>
  <c r="P367" i="11"/>
  <c r="T367" i="11"/>
  <c r="Q367" i="11"/>
  <c r="M366" i="11"/>
  <c r="N366" i="11"/>
  <c r="S366" i="11"/>
  <c r="O366" i="11"/>
  <c r="T366" i="11"/>
  <c r="P366" i="11"/>
  <c r="R366" i="11"/>
  <c r="Q366" i="11"/>
  <c r="P375" i="11"/>
  <c r="T375" i="11"/>
  <c r="M375" i="11"/>
  <c r="Q375" i="11"/>
  <c r="O375" i="11"/>
  <c r="N375" i="11"/>
  <c r="R375" i="11"/>
  <c r="S375" i="11"/>
  <c r="N371" i="11"/>
  <c r="R371" i="11"/>
  <c r="O371" i="11"/>
  <c r="S371" i="11"/>
  <c r="Q371" i="11"/>
  <c r="P371" i="11"/>
  <c r="T371" i="11"/>
  <c r="M371" i="11"/>
  <c r="M378" i="11"/>
  <c r="N378" i="11"/>
  <c r="S378" i="11"/>
  <c r="O378" i="11"/>
  <c r="T378" i="11"/>
  <c r="R378" i="11"/>
  <c r="P378" i="11"/>
  <c r="Q378" i="11"/>
  <c r="M377" i="11"/>
  <c r="P377" i="11"/>
  <c r="S377" i="11"/>
  <c r="O377" i="11"/>
  <c r="T377" i="11"/>
  <c r="R377" i="11"/>
  <c r="Q377" i="11"/>
  <c r="N377" i="11"/>
  <c r="M365" i="11"/>
  <c r="P365" i="11"/>
  <c r="S365" i="11"/>
  <c r="T365" i="11"/>
  <c r="O365" i="11"/>
  <c r="N365" i="11"/>
  <c r="Q365" i="11"/>
  <c r="R365" i="11"/>
  <c r="M376" i="11"/>
  <c r="N376" i="11"/>
  <c r="S376" i="11"/>
  <c r="T376" i="11"/>
  <c r="O376" i="11"/>
  <c r="P376" i="11"/>
  <c r="R376" i="11"/>
  <c r="Q376" i="11"/>
  <c r="M373" i="11"/>
  <c r="T373" i="11"/>
  <c r="O373" i="11"/>
  <c r="S373" i="11"/>
  <c r="P373" i="11"/>
  <c r="N373" i="11"/>
  <c r="R373" i="11"/>
  <c r="Q373" i="11"/>
  <c r="N359" i="11"/>
  <c r="M359" i="11"/>
  <c r="Q359" i="11"/>
  <c r="T359" i="11"/>
  <c r="R359" i="11"/>
  <c r="P359" i="11"/>
  <c r="S359" i="11"/>
  <c r="O359" i="11"/>
  <c r="N358" i="11"/>
  <c r="R358" i="11"/>
  <c r="M358" i="11"/>
  <c r="O358" i="11"/>
  <c r="S358" i="11"/>
  <c r="Q358" i="11"/>
  <c r="P358" i="11"/>
  <c r="T358" i="11"/>
  <c r="N350" i="11"/>
  <c r="R350" i="11"/>
  <c r="O350" i="11"/>
  <c r="S350" i="11"/>
  <c r="Q350" i="11"/>
  <c r="P350" i="11"/>
  <c r="T350" i="11"/>
  <c r="M350" i="11"/>
  <c r="O346" i="11"/>
  <c r="S346" i="11"/>
  <c r="P346" i="11"/>
  <c r="T346" i="11"/>
  <c r="R346" i="11"/>
  <c r="M346" i="11"/>
  <c r="Q346" i="11"/>
  <c r="N346" i="11"/>
  <c r="M357" i="11"/>
  <c r="N357" i="11"/>
  <c r="S357" i="11"/>
  <c r="O357" i="11"/>
  <c r="T357" i="11"/>
  <c r="R357" i="11"/>
  <c r="P357" i="11"/>
  <c r="Q357" i="11"/>
  <c r="M356" i="11"/>
  <c r="T356" i="11"/>
  <c r="P356" i="11"/>
  <c r="R356" i="11"/>
  <c r="Q356" i="11"/>
  <c r="S356" i="11"/>
  <c r="N356" i="11"/>
  <c r="O356" i="11"/>
  <c r="M348" i="11"/>
  <c r="N348" i="11"/>
  <c r="T348" i="11"/>
  <c r="P348" i="11"/>
  <c r="Q348" i="11"/>
  <c r="S348" i="11"/>
  <c r="O348" i="11"/>
  <c r="R348" i="11"/>
  <c r="N355" i="11"/>
  <c r="M355" i="11"/>
  <c r="Q355" i="11"/>
  <c r="T355" i="11"/>
  <c r="O355" i="11"/>
  <c r="P355" i="11"/>
  <c r="R355" i="11"/>
  <c r="S355" i="11"/>
  <c r="N351" i="11"/>
  <c r="M351" i="11"/>
  <c r="Q351" i="11"/>
  <c r="T351" i="11"/>
  <c r="O351" i="11"/>
  <c r="P351" i="11"/>
  <c r="S351" i="11"/>
  <c r="R351" i="11"/>
  <c r="N354" i="11"/>
  <c r="R354" i="11"/>
  <c r="O354" i="11"/>
  <c r="S354" i="11"/>
  <c r="Q354" i="11"/>
  <c r="P354" i="11"/>
  <c r="T354" i="11"/>
  <c r="M354" i="11"/>
  <c r="N347" i="11"/>
  <c r="Q347" i="11"/>
  <c r="T347" i="11"/>
  <c r="M347" i="11"/>
  <c r="S347" i="11"/>
  <c r="O347" i="11"/>
  <c r="P347" i="11"/>
  <c r="R347" i="11"/>
  <c r="M353" i="11"/>
  <c r="N353" i="11"/>
  <c r="S353" i="11"/>
  <c r="O353" i="11"/>
  <c r="T353" i="11"/>
  <c r="R353" i="11"/>
  <c r="P353" i="11"/>
  <c r="Q353" i="11"/>
  <c r="S344" i="11"/>
  <c r="O344" i="11"/>
  <c r="P344" i="11"/>
  <c r="R344" i="11"/>
  <c r="N344" i="11"/>
  <c r="T344" i="11"/>
  <c r="Q344" i="11"/>
  <c r="M344" i="11"/>
  <c r="M360" i="11"/>
  <c r="R360" i="11"/>
  <c r="T360" i="11"/>
  <c r="N360" i="11"/>
  <c r="P360" i="11"/>
  <c r="S360" i="11"/>
  <c r="O360" i="11"/>
  <c r="Q360" i="11"/>
  <c r="M352" i="11"/>
  <c r="R352" i="11"/>
  <c r="T352" i="11"/>
  <c r="S352" i="11"/>
  <c r="N352" i="11"/>
  <c r="P352" i="11"/>
  <c r="O352" i="11"/>
  <c r="Q352" i="11"/>
  <c r="M345" i="11"/>
  <c r="O345" i="11"/>
  <c r="T345" i="11"/>
  <c r="S345" i="11"/>
  <c r="P345" i="11"/>
  <c r="R345" i="11"/>
  <c r="N345" i="11"/>
  <c r="Q345" i="11"/>
  <c r="M349" i="11"/>
  <c r="N349" i="11"/>
  <c r="S349" i="11"/>
  <c r="O349" i="11"/>
  <c r="T349" i="11"/>
  <c r="R349" i="11"/>
  <c r="P349" i="11"/>
  <c r="Q349" i="11"/>
  <c r="M340" i="11"/>
  <c r="T340" i="11"/>
  <c r="P340" i="11"/>
  <c r="S340" i="11"/>
  <c r="R340" i="11"/>
  <c r="Q340" i="11"/>
  <c r="O340" i="11"/>
  <c r="N340" i="11"/>
  <c r="N327" i="11"/>
  <c r="P327" i="11"/>
  <c r="T327" i="11"/>
  <c r="Q327" i="11"/>
  <c r="M327" i="11"/>
  <c r="S327" i="11"/>
  <c r="R327" i="11"/>
  <c r="O327" i="11"/>
  <c r="T324" i="11"/>
  <c r="P324" i="11"/>
  <c r="M324" i="11"/>
  <c r="S324" i="11"/>
  <c r="O324" i="11"/>
  <c r="R324" i="11"/>
  <c r="N324" i="11"/>
  <c r="Q324" i="11"/>
  <c r="N333" i="11"/>
  <c r="R333" i="11"/>
  <c r="P333" i="11"/>
  <c r="O333" i="11"/>
  <c r="S333" i="11"/>
  <c r="T333" i="11"/>
  <c r="Q333" i="11"/>
  <c r="M333" i="11"/>
  <c r="N325" i="11"/>
  <c r="R325" i="11"/>
  <c r="P325" i="11"/>
  <c r="O325" i="11"/>
  <c r="S325" i="11"/>
  <c r="T325" i="11"/>
  <c r="Q325" i="11"/>
  <c r="M325" i="11"/>
  <c r="M332" i="11"/>
  <c r="P332" i="11"/>
  <c r="T332" i="11"/>
  <c r="Q332" i="11"/>
  <c r="S332" i="11"/>
  <c r="R332" i="11"/>
  <c r="O332" i="11"/>
  <c r="N332" i="11"/>
  <c r="O334" i="11"/>
  <c r="M334" i="11"/>
  <c r="R334" i="11"/>
  <c r="P334" i="11"/>
  <c r="N334" i="11"/>
  <c r="T334" i="11"/>
  <c r="Q334" i="11"/>
  <c r="S334" i="11"/>
  <c r="P304" i="11"/>
  <c r="O304" i="11"/>
  <c r="N339" i="11"/>
  <c r="P339" i="11"/>
  <c r="M339" i="11"/>
  <c r="Q339" i="11"/>
  <c r="T339" i="11"/>
  <c r="S339" i="11"/>
  <c r="O339" i="11"/>
  <c r="R339" i="11"/>
  <c r="N331" i="11"/>
  <c r="P331" i="11"/>
  <c r="T331" i="11"/>
  <c r="Q331" i="11"/>
  <c r="M331" i="11"/>
  <c r="S331" i="11"/>
  <c r="O331" i="11"/>
  <c r="R331" i="11"/>
  <c r="O338" i="11"/>
  <c r="M338" i="11"/>
  <c r="R338" i="11"/>
  <c r="N338" i="11"/>
  <c r="T338" i="11"/>
  <c r="P338" i="11"/>
  <c r="Q338" i="11"/>
  <c r="S338" i="11"/>
  <c r="M328" i="11"/>
  <c r="P328" i="11"/>
  <c r="T328" i="11"/>
  <c r="S328" i="11"/>
  <c r="O328" i="11"/>
  <c r="R328" i="11"/>
  <c r="N328" i="11"/>
  <c r="Q328" i="11"/>
  <c r="N335" i="11"/>
  <c r="P335" i="11"/>
  <c r="T335" i="11"/>
  <c r="Q335" i="11"/>
  <c r="M335" i="11"/>
  <c r="S335" i="11"/>
  <c r="O335" i="11"/>
  <c r="R335" i="11"/>
  <c r="O330" i="11"/>
  <c r="M330" i="11"/>
  <c r="R330" i="11"/>
  <c r="P330" i="11"/>
  <c r="Q330" i="11"/>
  <c r="N330" i="11"/>
  <c r="T330" i="11"/>
  <c r="S330" i="11"/>
  <c r="N337" i="11"/>
  <c r="R337" i="11"/>
  <c r="P337" i="11"/>
  <c r="O337" i="11"/>
  <c r="S337" i="11"/>
  <c r="T337" i="11"/>
  <c r="Q337" i="11"/>
  <c r="M337" i="11"/>
  <c r="N329" i="11"/>
  <c r="R329" i="11"/>
  <c r="P329" i="11"/>
  <c r="M329" i="11"/>
  <c r="O329" i="11"/>
  <c r="S329" i="11"/>
  <c r="T329" i="11"/>
  <c r="Q329" i="11"/>
  <c r="M336" i="11"/>
  <c r="P336" i="11"/>
  <c r="T336" i="11"/>
  <c r="S336" i="11"/>
  <c r="O336" i="11"/>
  <c r="Q336" i="11"/>
  <c r="R336" i="11"/>
  <c r="N336" i="11"/>
  <c r="O326" i="11"/>
  <c r="M326" i="11"/>
  <c r="R326" i="11"/>
  <c r="P326" i="11"/>
  <c r="N326" i="11"/>
  <c r="T326" i="11"/>
  <c r="Q326" i="11"/>
  <c r="S326" i="11"/>
  <c r="N307" i="11"/>
  <c r="P307" i="11"/>
  <c r="M307" i="11"/>
  <c r="Q307" i="11"/>
  <c r="T307" i="11"/>
  <c r="O307" i="11"/>
  <c r="S307" i="11"/>
  <c r="R307" i="11"/>
  <c r="N315" i="11"/>
  <c r="M315" i="11"/>
  <c r="Q315" i="11"/>
  <c r="S315" i="11"/>
  <c r="T315" i="11"/>
  <c r="O315" i="11"/>
  <c r="P315" i="11"/>
  <c r="R315" i="11"/>
  <c r="M316" i="11"/>
  <c r="T316" i="11"/>
  <c r="O316" i="11"/>
  <c r="S316" i="11"/>
  <c r="N316" i="11"/>
  <c r="P316" i="11"/>
  <c r="Q316" i="11"/>
  <c r="R316" i="11"/>
  <c r="M308" i="11"/>
  <c r="S308" i="11"/>
  <c r="R308" i="11"/>
  <c r="O308" i="11"/>
  <c r="P308" i="11"/>
  <c r="N308" i="11"/>
  <c r="Q308" i="11"/>
  <c r="T308" i="11"/>
  <c r="N319" i="11"/>
  <c r="M319" i="11"/>
  <c r="Q319" i="11"/>
  <c r="O319" i="11"/>
  <c r="R319" i="11"/>
  <c r="S319" i="11"/>
  <c r="T319" i="11"/>
  <c r="P319" i="11"/>
  <c r="M314" i="11"/>
  <c r="Q314" i="11"/>
  <c r="N314" i="11"/>
  <c r="R314" i="11"/>
  <c r="T314" i="11"/>
  <c r="O314" i="11"/>
  <c r="S314" i="11"/>
  <c r="P314" i="11"/>
  <c r="M320" i="11"/>
  <c r="P320" i="11"/>
  <c r="T320" i="11"/>
  <c r="O320" i="11"/>
  <c r="Q320" i="11"/>
  <c r="R320" i="11"/>
  <c r="S320" i="11"/>
  <c r="N320" i="11"/>
  <c r="N311" i="11"/>
  <c r="M311" i="11"/>
  <c r="Q311" i="11"/>
  <c r="T311" i="11"/>
  <c r="R311" i="11"/>
  <c r="S311" i="11"/>
  <c r="P311" i="11"/>
  <c r="O311" i="11"/>
  <c r="O306" i="11"/>
  <c r="S306" i="11"/>
  <c r="N306" i="11"/>
  <c r="R306" i="11"/>
  <c r="P306" i="11"/>
  <c r="T306" i="11"/>
  <c r="M306" i="11"/>
  <c r="Q306" i="11"/>
  <c r="M310" i="11"/>
  <c r="Q310" i="11"/>
  <c r="N310" i="11"/>
  <c r="R310" i="11"/>
  <c r="T310" i="11"/>
  <c r="O310" i="11"/>
  <c r="S310" i="11"/>
  <c r="P310" i="11"/>
  <c r="M305" i="11"/>
  <c r="O305" i="11"/>
  <c r="T305" i="11"/>
  <c r="N305" i="11"/>
  <c r="S305" i="11"/>
  <c r="P305" i="11"/>
  <c r="R305" i="11"/>
  <c r="Q305" i="11"/>
  <c r="M313" i="11"/>
  <c r="R313" i="11"/>
  <c r="P313" i="11"/>
  <c r="N313" i="11"/>
  <c r="S313" i="11"/>
  <c r="O313" i="11"/>
  <c r="T313" i="11"/>
  <c r="Q313" i="11"/>
  <c r="S304" i="11"/>
  <c r="N304" i="11"/>
  <c r="R304" i="11"/>
  <c r="M304" i="11"/>
  <c r="T304" i="11"/>
  <c r="Q304" i="11"/>
  <c r="M317" i="11"/>
  <c r="P317" i="11"/>
  <c r="O317" i="11"/>
  <c r="R317" i="11"/>
  <c r="N317" i="11"/>
  <c r="S317" i="11"/>
  <c r="T317" i="11"/>
  <c r="Q317" i="11"/>
  <c r="M312" i="11"/>
  <c r="T312" i="11"/>
  <c r="N312" i="11"/>
  <c r="S312" i="11"/>
  <c r="R312" i="11"/>
  <c r="O312" i="11"/>
  <c r="Q312" i="11"/>
  <c r="P312" i="11"/>
  <c r="P318" i="11"/>
  <c r="T318" i="11"/>
  <c r="S318" i="11"/>
  <c r="M318" i="11"/>
  <c r="Q318" i="11"/>
  <c r="O318" i="11"/>
  <c r="N318" i="11"/>
  <c r="R318" i="11"/>
  <c r="M309" i="11"/>
  <c r="R309" i="11"/>
  <c r="P309" i="11"/>
  <c r="N309" i="11"/>
  <c r="S309" i="11"/>
  <c r="O309" i="11"/>
  <c r="T309" i="11"/>
  <c r="Q309" i="11"/>
  <c r="M285" i="11"/>
  <c r="O285" i="11"/>
  <c r="P285" i="11"/>
  <c r="T285" i="11"/>
  <c r="S285" i="11"/>
  <c r="R285" i="11"/>
  <c r="N285" i="11"/>
  <c r="Q285" i="11"/>
  <c r="M290" i="11"/>
  <c r="O290" i="11"/>
  <c r="T290" i="11"/>
  <c r="P290" i="11"/>
  <c r="N290" i="11"/>
  <c r="R290" i="11"/>
  <c r="S290" i="11"/>
  <c r="Q290" i="11"/>
  <c r="M300" i="11"/>
  <c r="P300" i="11"/>
  <c r="O300" i="11"/>
  <c r="N300" i="11"/>
  <c r="T300" i="11"/>
  <c r="S300" i="11"/>
  <c r="R300" i="11"/>
  <c r="Q300" i="11"/>
  <c r="M297" i="11"/>
  <c r="S297" i="11"/>
  <c r="T297" i="11"/>
  <c r="P297" i="11"/>
  <c r="O297" i="11"/>
  <c r="Q297" i="11"/>
  <c r="N297" i="11"/>
  <c r="R297" i="11"/>
  <c r="M293" i="11"/>
  <c r="O293" i="11"/>
  <c r="P293" i="11"/>
  <c r="S293" i="11"/>
  <c r="T293" i="11"/>
  <c r="N293" i="11"/>
  <c r="Q293" i="11"/>
  <c r="R293" i="11"/>
  <c r="M288" i="11"/>
  <c r="R288" i="11"/>
  <c r="T288" i="11"/>
  <c r="N288" i="11"/>
  <c r="S288" i="11"/>
  <c r="P288" i="11"/>
  <c r="Q288" i="11"/>
  <c r="O288" i="11"/>
  <c r="M294" i="11"/>
  <c r="R294" i="11"/>
  <c r="N294" i="11"/>
  <c r="S294" i="11"/>
  <c r="P294" i="11"/>
  <c r="O294" i="11"/>
  <c r="T294" i="11"/>
  <c r="Q294" i="11"/>
  <c r="S284" i="11"/>
  <c r="O284" i="11"/>
  <c r="N284" i="11"/>
  <c r="P284" i="11"/>
  <c r="R284" i="11"/>
  <c r="T284" i="11"/>
  <c r="Q284" i="11"/>
  <c r="M284" i="11"/>
  <c r="M298" i="11"/>
  <c r="O298" i="11"/>
  <c r="T298" i="11"/>
  <c r="P298" i="11"/>
  <c r="S298" i="11"/>
  <c r="R298" i="11"/>
  <c r="N298" i="11"/>
  <c r="Q298" i="11"/>
  <c r="O291" i="11"/>
  <c r="S291" i="11"/>
  <c r="P291" i="11"/>
  <c r="N291" i="11"/>
  <c r="T291" i="11"/>
  <c r="R291" i="11"/>
  <c r="M291" i="11"/>
  <c r="Q291" i="11"/>
  <c r="O299" i="11"/>
  <c r="S299" i="11"/>
  <c r="T299" i="11"/>
  <c r="N299" i="11"/>
  <c r="P299" i="11"/>
  <c r="M299" i="11"/>
  <c r="Q299" i="11"/>
  <c r="R299" i="11"/>
  <c r="M286" i="11"/>
  <c r="R286" i="11"/>
  <c r="S286" i="11"/>
  <c r="N286" i="11"/>
  <c r="P286" i="11"/>
  <c r="O286" i="11"/>
  <c r="T286" i="11"/>
  <c r="Q286" i="11"/>
  <c r="M295" i="11"/>
  <c r="Q295" i="11"/>
  <c r="N295" i="11"/>
  <c r="R295" i="11"/>
  <c r="T295" i="11"/>
  <c r="O295" i="11"/>
  <c r="S295" i="11"/>
  <c r="P295" i="11"/>
  <c r="M287" i="11"/>
  <c r="Q287" i="11"/>
  <c r="R287" i="11"/>
  <c r="N287" i="11"/>
  <c r="P287" i="11"/>
  <c r="O287" i="11"/>
  <c r="S287" i="11"/>
  <c r="T287" i="11"/>
  <c r="M292" i="11"/>
  <c r="T292" i="11"/>
  <c r="S292" i="11"/>
  <c r="R292" i="11"/>
  <c r="Q292" i="11"/>
  <c r="P292" i="11"/>
  <c r="O292" i="11"/>
  <c r="N292" i="11"/>
  <c r="M289" i="11"/>
  <c r="S289" i="11"/>
  <c r="T289" i="11"/>
  <c r="P289" i="11"/>
  <c r="O289" i="11"/>
  <c r="R289" i="11"/>
  <c r="N289" i="11"/>
  <c r="Q289" i="11"/>
  <c r="M296" i="11"/>
  <c r="S296" i="11"/>
  <c r="P296" i="11"/>
  <c r="Q296" i="11"/>
  <c r="O296" i="11"/>
  <c r="T296" i="11"/>
  <c r="R296" i="11"/>
  <c r="N296" i="11"/>
  <c r="N265" i="11"/>
  <c r="R265" i="11"/>
  <c r="Q265" i="11"/>
  <c r="O265" i="11"/>
  <c r="S265" i="11"/>
  <c r="P265" i="11"/>
  <c r="T265" i="11"/>
  <c r="M265" i="11"/>
  <c r="R264" i="11"/>
  <c r="N264" i="11"/>
  <c r="P264" i="11"/>
  <c r="Q264" i="11"/>
  <c r="M264" i="11"/>
  <c r="T264" i="11"/>
  <c r="O264" i="11"/>
  <c r="S264" i="11"/>
  <c r="M268" i="11"/>
  <c r="P268" i="11"/>
  <c r="T268" i="11"/>
  <c r="R268" i="11"/>
  <c r="N268" i="11"/>
  <c r="Q268" i="11"/>
  <c r="S268" i="11"/>
  <c r="O268" i="11"/>
  <c r="M280" i="11"/>
  <c r="P280" i="11"/>
  <c r="T280" i="11"/>
  <c r="S280" i="11"/>
  <c r="R280" i="11"/>
  <c r="Q280" i="11"/>
  <c r="O280" i="11"/>
  <c r="N280" i="11"/>
  <c r="N279" i="11"/>
  <c r="P279" i="11"/>
  <c r="Q279" i="11"/>
  <c r="M279" i="11"/>
  <c r="T279" i="11"/>
  <c r="R279" i="11"/>
  <c r="S279" i="11"/>
  <c r="O279" i="11"/>
  <c r="O270" i="11"/>
  <c r="M270" i="11"/>
  <c r="R270" i="11"/>
  <c r="P270" i="11"/>
  <c r="N270" i="11"/>
  <c r="T270" i="11"/>
  <c r="Q270" i="11"/>
  <c r="S270" i="11"/>
  <c r="N277" i="11"/>
  <c r="R277" i="11"/>
  <c r="P277" i="11"/>
  <c r="O277" i="11"/>
  <c r="S277" i="11"/>
  <c r="T277" i="11"/>
  <c r="Q277" i="11"/>
  <c r="M277" i="11"/>
  <c r="O266" i="11"/>
  <c r="M266" i="11"/>
  <c r="R266" i="11"/>
  <c r="N266" i="11"/>
  <c r="T266" i="11"/>
  <c r="P266" i="11"/>
  <c r="Q266" i="11"/>
  <c r="S266" i="11"/>
  <c r="O278" i="11"/>
  <c r="M278" i="11"/>
  <c r="R278" i="11"/>
  <c r="N278" i="11"/>
  <c r="T278" i="11"/>
  <c r="P278" i="11"/>
  <c r="Q278" i="11"/>
  <c r="S278" i="11"/>
  <c r="N273" i="11"/>
  <c r="R273" i="11"/>
  <c r="T273" i="11"/>
  <c r="M273" i="11"/>
  <c r="O273" i="11"/>
  <c r="S273" i="11"/>
  <c r="Q273" i="11"/>
  <c r="P273" i="11"/>
  <c r="M272" i="11"/>
  <c r="P272" i="11"/>
  <c r="T272" i="11"/>
  <c r="S272" i="11"/>
  <c r="R272" i="11"/>
  <c r="O272" i="11"/>
  <c r="N272" i="11"/>
  <c r="Q272" i="11"/>
  <c r="N269" i="11"/>
  <c r="R269" i="11"/>
  <c r="P269" i="11"/>
  <c r="Q269" i="11"/>
  <c r="O269" i="11"/>
  <c r="S269" i="11"/>
  <c r="T269" i="11"/>
  <c r="M269" i="11"/>
  <c r="O274" i="11"/>
  <c r="M274" i="11"/>
  <c r="R274" i="11"/>
  <c r="Q274" i="11"/>
  <c r="N274" i="11"/>
  <c r="T274" i="11"/>
  <c r="P274" i="11"/>
  <c r="S274" i="11"/>
  <c r="N271" i="11"/>
  <c r="P271" i="11"/>
  <c r="Q271" i="11"/>
  <c r="T271" i="11"/>
  <c r="M271" i="11"/>
  <c r="S271" i="11"/>
  <c r="O271" i="11"/>
  <c r="R271" i="11"/>
  <c r="N275" i="11"/>
  <c r="P275" i="11"/>
  <c r="T275" i="11"/>
  <c r="Q275" i="11"/>
  <c r="M275" i="11"/>
  <c r="R275" i="11"/>
  <c r="S275" i="11"/>
  <c r="O275" i="11"/>
  <c r="M276" i="11"/>
  <c r="P276" i="11"/>
  <c r="T276" i="11"/>
  <c r="R276" i="11"/>
  <c r="N276" i="11"/>
  <c r="S276" i="11"/>
  <c r="O276" i="11"/>
  <c r="Q276" i="11"/>
  <c r="N267" i="11"/>
  <c r="P267" i="11"/>
  <c r="M267" i="11"/>
  <c r="Q267" i="11"/>
  <c r="T267" i="11"/>
  <c r="S267" i="11"/>
  <c r="R267" i="11"/>
  <c r="O267" i="11"/>
  <c r="N255" i="11"/>
  <c r="M255" i="11"/>
  <c r="P255" i="11"/>
  <c r="Q255" i="11"/>
  <c r="T255" i="11"/>
  <c r="S255" i="11"/>
  <c r="O255" i="11"/>
  <c r="R255" i="11"/>
  <c r="N254" i="11"/>
  <c r="R254" i="11"/>
  <c r="O254" i="11"/>
  <c r="S254" i="11"/>
  <c r="P254" i="11"/>
  <c r="T254" i="11"/>
  <c r="M254" i="11"/>
  <c r="Q254" i="11"/>
  <c r="M245" i="11"/>
  <c r="O245" i="11"/>
  <c r="T245" i="11"/>
  <c r="P245" i="11"/>
  <c r="R245" i="11"/>
  <c r="N245" i="11"/>
  <c r="S245" i="11"/>
  <c r="Q245" i="11"/>
  <c r="O250" i="11"/>
  <c r="S250" i="11"/>
  <c r="P250" i="11"/>
  <c r="T250" i="11"/>
  <c r="M250" i="11"/>
  <c r="Q250" i="11"/>
  <c r="N250" i="11"/>
  <c r="R250" i="11"/>
  <c r="M253" i="11"/>
  <c r="N253" i="11"/>
  <c r="S253" i="11"/>
  <c r="O253" i="11"/>
  <c r="T253" i="11"/>
  <c r="P253" i="11"/>
  <c r="R253" i="11"/>
  <c r="Q253" i="11"/>
  <c r="N251" i="11"/>
  <c r="Q251" i="11"/>
  <c r="M251" i="11"/>
  <c r="R251" i="11"/>
  <c r="S251" i="11"/>
  <c r="T251" i="11"/>
  <c r="O251" i="11"/>
  <c r="P251" i="11"/>
  <c r="N259" i="11"/>
  <c r="Q259" i="11"/>
  <c r="T259" i="11"/>
  <c r="M259" i="11"/>
  <c r="P259" i="11"/>
  <c r="S259" i="11"/>
  <c r="O259" i="11"/>
  <c r="R259" i="11"/>
  <c r="O246" i="11"/>
  <c r="S246" i="11"/>
  <c r="P246" i="11"/>
  <c r="T246" i="11"/>
  <c r="M246" i="11"/>
  <c r="Q246" i="11"/>
  <c r="N246" i="11"/>
  <c r="R246" i="11"/>
  <c r="M248" i="11"/>
  <c r="P248" i="11"/>
  <c r="T248" i="11"/>
  <c r="N248" i="11"/>
  <c r="Q248" i="11"/>
  <c r="O248" i="11"/>
  <c r="S248" i="11"/>
  <c r="R248" i="11"/>
  <c r="M249" i="11"/>
  <c r="O249" i="11"/>
  <c r="T249" i="11"/>
  <c r="P249" i="11"/>
  <c r="R249" i="11"/>
  <c r="N249" i="11"/>
  <c r="S249" i="11"/>
  <c r="Q249" i="11"/>
  <c r="M257" i="11"/>
  <c r="P257" i="11"/>
  <c r="R257" i="11"/>
  <c r="N257" i="11"/>
  <c r="S257" i="11"/>
  <c r="O257" i="11"/>
  <c r="T257" i="11"/>
  <c r="Q257" i="11"/>
  <c r="P258" i="11"/>
  <c r="T258" i="11"/>
  <c r="M258" i="11"/>
  <c r="Q258" i="11"/>
  <c r="N258" i="11"/>
  <c r="R258" i="11"/>
  <c r="O258" i="11"/>
  <c r="S258" i="11"/>
  <c r="S244" i="11"/>
  <c r="O244" i="11"/>
  <c r="R244" i="11"/>
  <c r="N244" i="11"/>
  <c r="Q244" i="11"/>
  <c r="M244" i="11"/>
  <c r="T244" i="11"/>
  <c r="P244" i="11"/>
  <c r="M260" i="11"/>
  <c r="P260" i="11"/>
  <c r="R260" i="11"/>
  <c r="T260" i="11"/>
  <c r="N260" i="11"/>
  <c r="S260" i="11"/>
  <c r="O260" i="11"/>
  <c r="Q260" i="11"/>
  <c r="N247" i="11"/>
  <c r="P247" i="11"/>
  <c r="Q247" i="11"/>
  <c r="T247" i="11"/>
  <c r="M247" i="11"/>
  <c r="S247" i="11"/>
  <c r="R247" i="11"/>
  <c r="O247" i="11"/>
  <c r="M252" i="11"/>
  <c r="T252" i="11"/>
  <c r="O252" i="11"/>
  <c r="P252" i="11"/>
  <c r="R252" i="11"/>
  <c r="Q252" i="11"/>
  <c r="S252" i="11"/>
  <c r="N252" i="11"/>
  <c r="M256" i="11"/>
  <c r="T256" i="11"/>
  <c r="O256" i="11"/>
  <c r="Q256" i="11"/>
  <c r="P256" i="11"/>
  <c r="R256" i="11"/>
  <c r="N256" i="11"/>
  <c r="S256" i="11"/>
  <c r="R224" i="11"/>
  <c r="N224" i="11"/>
  <c r="P224" i="11"/>
  <c r="O224" i="11"/>
  <c r="Q224" i="11"/>
  <c r="M224" i="11"/>
  <c r="T224" i="11"/>
  <c r="S224" i="11"/>
  <c r="O226" i="11"/>
  <c r="S226" i="11"/>
  <c r="M226" i="11"/>
  <c r="R226" i="11"/>
  <c r="P226" i="11"/>
  <c r="T226" i="11"/>
  <c r="Q226" i="11"/>
  <c r="N226" i="11"/>
  <c r="O238" i="11"/>
  <c r="S238" i="11"/>
  <c r="M238" i="11"/>
  <c r="P238" i="11"/>
  <c r="T238" i="11"/>
  <c r="Q238" i="11"/>
  <c r="N238" i="11"/>
  <c r="R238" i="11"/>
  <c r="N235" i="11"/>
  <c r="Q235" i="11"/>
  <c r="M235" i="11"/>
  <c r="S235" i="11"/>
  <c r="O235" i="11"/>
  <c r="T235" i="11"/>
  <c r="P235" i="11"/>
  <c r="R235" i="11"/>
  <c r="M236" i="11"/>
  <c r="N236" i="11"/>
  <c r="S236" i="11"/>
  <c r="O236" i="11"/>
  <c r="T236" i="11"/>
  <c r="Q236" i="11"/>
  <c r="P236" i="11"/>
  <c r="R236" i="11"/>
  <c r="M228" i="11"/>
  <c r="S228" i="11"/>
  <c r="O228" i="11"/>
  <c r="R228" i="11"/>
  <c r="N228" i="11"/>
  <c r="T228" i="11"/>
  <c r="Q228" i="11"/>
  <c r="P228" i="11"/>
  <c r="M225" i="11"/>
  <c r="O225" i="11"/>
  <c r="T225" i="11"/>
  <c r="S225" i="11"/>
  <c r="P225" i="11"/>
  <c r="R225" i="11"/>
  <c r="N225" i="11"/>
  <c r="Q225" i="11"/>
  <c r="M233" i="11"/>
  <c r="O233" i="11"/>
  <c r="T233" i="11"/>
  <c r="R233" i="11"/>
  <c r="N233" i="11"/>
  <c r="P233" i="11"/>
  <c r="S233" i="11"/>
  <c r="Q233" i="11"/>
  <c r="O234" i="11"/>
  <c r="S234" i="11"/>
  <c r="Q234" i="11"/>
  <c r="N234" i="11"/>
  <c r="P234" i="11"/>
  <c r="T234" i="11"/>
  <c r="M234" i="11"/>
  <c r="R234" i="11"/>
  <c r="N239" i="11"/>
  <c r="Q239" i="11"/>
  <c r="M239" i="11"/>
  <c r="T239" i="11"/>
  <c r="S239" i="11"/>
  <c r="P239" i="11"/>
  <c r="O239" i="11"/>
  <c r="R239" i="11"/>
  <c r="N231" i="11"/>
  <c r="T231" i="11"/>
  <c r="P231" i="11"/>
  <c r="Q231" i="11"/>
  <c r="M231" i="11"/>
  <c r="R231" i="11"/>
  <c r="S231" i="11"/>
  <c r="O231" i="11"/>
  <c r="N227" i="11"/>
  <c r="P227" i="11"/>
  <c r="Q227" i="11"/>
  <c r="T227" i="11"/>
  <c r="M227" i="11"/>
  <c r="O227" i="11"/>
  <c r="S227" i="11"/>
  <c r="R227" i="11"/>
  <c r="M230" i="11"/>
  <c r="Q230" i="11"/>
  <c r="O230" i="11"/>
  <c r="P230" i="11"/>
  <c r="N230" i="11"/>
  <c r="R230" i="11"/>
  <c r="S230" i="11"/>
  <c r="T230" i="11"/>
  <c r="M240" i="11"/>
  <c r="T240" i="11"/>
  <c r="Q240" i="11"/>
  <c r="P240" i="11"/>
  <c r="S240" i="11"/>
  <c r="R240" i="11"/>
  <c r="O240" i="11"/>
  <c r="N240" i="11"/>
  <c r="M232" i="11"/>
  <c r="T232" i="11"/>
  <c r="R232" i="11"/>
  <c r="Q232" i="11"/>
  <c r="P232" i="11"/>
  <c r="N232" i="11"/>
  <c r="S232" i="11"/>
  <c r="O232" i="11"/>
  <c r="M237" i="11"/>
  <c r="O237" i="11"/>
  <c r="T237" i="11"/>
  <c r="S237" i="11"/>
  <c r="P237" i="11"/>
  <c r="R237" i="11"/>
  <c r="N237" i="11"/>
  <c r="Q237" i="11"/>
  <c r="M229" i="11"/>
  <c r="R229" i="11"/>
  <c r="O229" i="11"/>
  <c r="N229" i="11"/>
  <c r="S229" i="11"/>
  <c r="T229" i="11"/>
  <c r="P229" i="11"/>
  <c r="Q229" i="11"/>
  <c r="M220" i="11"/>
  <c r="R220" i="11"/>
  <c r="N220" i="11"/>
  <c r="P220" i="11"/>
  <c r="T220" i="11"/>
  <c r="Q220" i="11"/>
  <c r="O220" i="11"/>
  <c r="S220" i="11"/>
  <c r="R204" i="11"/>
  <c r="N204" i="11"/>
  <c r="P204" i="11"/>
  <c r="O204" i="11"/>
  <c r="Q204" i="11"/>
  <c r="M204" i="11"/>
  <c r="T204" i="11"/>
  <c r="S204" i="11"/>
  <c r="P219" i="11"/>
  <c r="T219" i="11"/>
  <c r="N219" i="11"/>
  <c r="O219" i="11"/>
  <c r="M219" i="11"/>
  <c r="Q219" i="11"/>
  <c r="R219" i="11"/>
  <c r="S219" i="11"/>
  <c r="M209" i="11"/>
  <c r="T209" i="11"/>
  <c r="O209" i="11"/>
  <c r="P209" i="11"/>
  <c r="S209" i="11"/>
  <c r="N209" i="11"/>
  <c r="Q209" i="11"/>
  <c r="R209" i="11"/>
  <c r="M216" i="11"/>
  <c r="R216" i="11"/>
  <c r="N216" i="11"/>
  <c r="P216" i="11"/>
  <c r="T216" i="11"/>
  <c r="O216" i="11"/>
  <c r="S216" i="11"/>
  <c r="Q216" i="11"/>
  <c r="M208" i="11"/>
  <c r="P208" i="11"/>
  <c r="T208" i="11"/>
  <c r="S208" i="11"/>
  <c r="Q208" i="11"/>
  <c r="N208" i="11"/>
  <c r="O208" i="11"/>
  <c r="R208" i="11"/>
  <c r="P215" i="11"/>
  <c r="T215" i="11"/>
  <c r="N215" i="11"/>
  <c r="O215" i="11"/>
  <c r="M215" i="11"/>
  <c r="Q215" i="11"/>
  <c r="R215" i="11"/>
  <c r="S215" i="11"/>
  <c r="P207" i="11"/>
  <c r="T207" i="11"/>
  <c r="O207" i="11"/>
  <c r="M207" i="11"/>
  <c r="Q207" i="11"/>
  <c r="N207" i="11"/>
  <c r="R207" i="11"/>
  <c r="S207" i="11"/>
  <c r="M212" i="11"/>
  <c r="P212" i="11"/>
  <c r="T212" i="11"/>
  <c r="S212" i="11"/>
  <c r="N212" i="11"/>
  <c r="Q212" i="11"/>
  <c r="O212" i="11"/>
  <c r="R212" i="11"/>
  <c r="P211" i="11"/>
  <c r="T211" i="11"/>
  <c r="N211" i="11"/>
  <c r="O211" i="11"/>
  <c r="M211" i="11"/>
  <c r="Q211" i="11"/>
  <c r="R211" i="11"/>
  <c r="S211" i="11"/>
  <c r="O218" i="11"/>
  <c r="T218" i="11"/>
  <c r="P218" i="11"/>
  <c r="R218" i="11"/>
  <c r="Q218" i="11"/>
  <c r="N218" i="11"/>
  <c r="M218" i="11"/>
  <c r="S218" i="11"/>
  <c r="M210" i="11"/>
  <c r="P210" i="11"/>
  <c r="N210" i="11"/>
  <c r="O210" i="11"/>
  <c r="R210" i="11"/>
  <c r="S210" i="11"/>
  <c r="T210" i="11"/>
  <c r="Q210" i="11"/>
  <c r="N217" i="11"/>
  <c r="O217" i="11"/>
  <c r="T217" i="11"/>
  <c r="Q217" i="11"/>
  <c r="S217" i="11"/>
  <c r="P217" i="11"/>
  <c r="M217" i="11"/>
  <c r="R217" i="11"/>
  <c r="M214" i="11"/>
  <c r="P214" i="11"/>
  <c r="N214" i="11"/>
  <c r="O214" i="11"/>
  <c r="R214" i="11"/>
  <c r="S214" i="11"/>
  <c r="T214" i="11"/>
  <c r="Q214" i="11"/>
  <c r="M206" i="11"/>
  <c r="P206" i="11"/>
  <c r="S206" i="11"/>
  <c r="O206" i="11"/>
  <c r="R206" i="11"/>
  <c r="N206" i="11"/>
  <c r="T206" i="11"/>
  <c r="Q206" i="11"/>
  <c r="M213" i="11"/>
  <c r="T213" i="11"/>
  <c r="O213" i="11"/>
  <c r="P213" i="11"/>
  <c r="S213" i="11"/>
  <c r="N213" i="11"/>
  <c r="R213" i="11"/>
  <c r="Q213" i="11"/>
  <c r="M205" i="11"/>
  <c r="T205" i="11"/>
  <c r="P205" i="11"/>
  <c r="O205" i="11"/>
  <c r="S205" i="11"/>
  <c r="R205" i="11"/>
  <c r="Q205" i="11"/>
  <c r="N205" i="11"/>
  <c r="N199" i="11"/>
  <c r="R199" i="11"/>
  <c r="O199" i="11"/>
  <c r="S199" i="11"/>
  <c r="Q199" i="11"/>
  <c r="P199" i="11"/>
  <c r="T199" i="11"/>
  <c r="M199" i="11"/>
  <c r="M194" i="11"/>
  <c r="P194" i="11"/>
  <c r="T194" i="11"/>
  <c r="R194" i="11"/>
  <c r="N194" i="11"/>
  <c r="S194" i="11"/>
  <c r="O194" i="11"/>
  <c r="Q194" i="11"/>
  <c r="M197" i="11"/>
  <c r="P197" i="11"/>
  <c r="S197" i="11"/>
  <c r="T197" i="11"/>
  <c r="O197" i="11"/>
  <c r="R197" i="11"/>
  <c r="N197" i="11"/>
  <c r="Q197" i="11"/>
  <c r="M185" i="11"/>
  <c r="P185" i="11"/>
  <c r="S185" i="11"/>
  <c r="T185" i="11"/>
  <c r="O185" i="11"/>
  <c r="N185" i="11"/>
  <c r="R185" i="11"/>
  <c r="Q185" i="11"/>
  <c r="T184" i="11"/>
  <c r="P184" i="11"/>
  <c r="S184" i="11"/>
  <c r="O184" i="11"/>
  <c r="M184" i="11"/>
  <c r="R184" i="11"/>
  <c r="N184" i="11"/>
  <c r="Q184" i="11"/>
  <c r="N191" i="11"/>
  <c r="R191" i="11"/>
  <c r="O191" i="11"/>
  <c r="S191" i="11"/>
  <c r="M191" i="11"/>
  <c r="P191" i="11"/>
  <c r="T191" i="11"/>
  <c r="Q191" i="11"/>
  <c r="M190" i="11"/>
  <c r="N190" i="11"/>
  <c r="S190" i="11"/>
  <c r="O190" i="11"/>
  <c r="T190" i="11"/>
  <c r="P190" i="11"/>
  <c r="R190" i="11"/>
  <c r="Q190" i="11"/>
  <c r="M198" i="11"/>
  <c r="N198" i="11"/>
  <c r="S198" i="11"/>
  <c r="O198" i="11"/>
  <c r="T198" i="11"/>
  <c r="R198" i="11"/>
  <c r="P198" i="11"/>
  <c r="Q198" i="11"/>
  <c r="P195" i="11"/>
  <c r="T195" i="11"/>
  <c r="M195" i="11"/>
  <c r="Q195" i="11"/>
  <c r="S195" i="11"/>
  <c r="N195" i="11"/>
  <c r="R195" i="11"/>
  <c r="O195" i="11"/>
  <c r="N187" i="11"/>
  <c r="R187" i="11"/>
  <c r="O187" i="11"/>
  <c r="S187" i="11"/>
  <c r="Q187" i="11"/>
  <c r="P187" i="11"/>
  <c r="T187" i="11"/>
  <c r="M187" i="11"/>
  <c r="M186" i="11"/>
  <c r="N186" i="11"/>
  <c r="S186" i="11"/>
  <c r="O186" i="11"/>
  <c r="T186" i="11"/>
  <c r="R186" i="11"/>
  <c r="P186" i="11"/>
  <c r="Q186" i="11"/>
  <c r="M200" i="11"/>
  <c r="T200" i="11"/>
  <c r="N200" i="11"/>
  <c r="S200" i="11"/>
  <c r="P200" i="11"/>
  <c r="O200" i="11"/>
  <c r="Q200" i="11"/>
  <c r="R200" i="11"/>
  <c r="M188" i="11"/>
  <c r="P188" i="11"/>
  <c r="T188" i="11"/>
  <c r="S188" i="11"/>
  <c r="R188" i="11"/>
  <c r="O188" i="11"/>
  <c r="N188" i="11"/>
  <c r="Q188" i="11"/>
  <c r="M189" i="11"/>
  <c r="P189" i="11"/>
  <c r="O189" i="11"/>
  <c r="S189" i="11"/>
  <c r="T189" i="11"/>
  <c r="R189" i="11"/>
  <c r="N189" i="11"/>
  <c r="Q189" i="11"/>
  <c r="M196" i="11"/>
  <c r="O196" i="11"/>
  <c r="N196" i="11"/>
  <c r="T196" i="11"/>
  <c r="S196" i="11"/>
  <c r="P196" i="11"/>
  <c r="R196" i="11"/>
  <c r="Q196" i="11"/>
  <c r="M192" i="11"/>
  <c r="O192" i="11"/>
  <c r="T192" i="11"/>
  <c r="Q192" i="11"/>
  <c r="R192" i="11"/>
  <c r="P192" i="11"/>
  <c r="S192" i="11"/>
  <c r="N192" i="11"/>
  <c r="M193" i="11"/>
  <c r="T193" i="11"/>
  <c r="O193" i="11"/>
  <c r="S193" i="11"/>
  <c r="P193" i="11"/>
  <c r="Q193" i="11"/>
  <c r="R193" i="11"/>
  <c r="N193" i="11"/>
  <c r="M172" i="11"/>
  <c r="P172" i="11"/>
  <c r="S172" i="11"/>
  <c r="R172" i="11"/>
  <c r="Q172" i="11"/>
  <c r="O172" i="11"/>
  <c r="N172" i="11"/>
  <c r="T172" i="11"/>
  <c r="N167" i="11"/>
  <c r="P167" i="11"/>
  <c r="Q167" i="11"/>
  <c r="T167" i="11"/>
  <c r="M167" i="11"/>
  <c r="S167" i="11"/>
  <c r="R167" i="11"/>
  <c r="O167" i="11"/>
  <c r="N175" i="11"/>
  <c r="M175" i="11"/>
  <c r="Q175" i="11"/>
  <c r="O175" i="11"/>
  <c r="P175" i="11"/>
  <c r="R175" i="11"/>
  <c r="S175" i="11"/>
  <c r="T175" i="11"/>
  <c r="M165" i="11"/>
  <c r="O165" i="11"/>
  <c r="T165" i="11"/>
  <c r="P165" i="11"/>
  <c r="S165" i="11"/>
  <c r="R165" i="11"/>
  <c r="N165" i="11"/>
  <c r="Q165" i="11"/>
  <c r="M173" i="11"/>
  <c r="R173" i="11"/>
  <c r="N173" i="11"/>
  <c r="S173" i="11"/>
  <c r="P173" i="11"/>
  <c r="O173" i="11"/>
  <c r="T173" i="11"/>
  <c r="Q173" i="11"/>
  <c r="N179" i="11"/>
  <c r="Q179" i="11"/>
  <c r="M179" i="11"/>
  <c r="T179" i="11"/>
  <c r="P179" i="11"/>
  <c r="S179" i="11"/>
  <c r="O179" i="11"/>
  <c r="R179" i="11"/>
  <c r="M176" i="11"/>
  <c r="P176" i="11"/>
  <c r="T176" i="11"/>
  <c r="R176" i="11"/>
  <c r="S176" i="11"/>
  <c r="N176" i="11"/>
  <c r="O176" i="11"/>
  <c r="Q176" i="11"/>
  <c r="O178" i="11"/>
  <c r="S178" i="11"/>
  <c r="P178" i="11"/>
  <c r="T178" i="11"/>
  <c r="R178" i="11"/>
  <c r="M178" i="11"/>
  <c r="Q178" i="11"/>
  <c r="N178" i="11"/>
  <c r="N171" i="11"/>
  <c r="M171" i="11"/>
  <c r="Q171" i="11"/>
  <c r="P171" i="11"/>
  <c r="O171" i="11"/>
  <c r="R171" i="11"/>
  <c r="T171" i="11"/>
  <c r="S171" i="11"/>
  <c r="M168" i="11"/>
  <c r="T168" i="11"/>
  <c r="N168" i="11"/>
  <c r="Q168" i="11"/>
  <c r="P168" i="11"/>
  <c r="S168" i="11"/>
  <c r="O168" i="11"/>
  <c r="R168" i="11"/>
  <c r="R164" i="11"/>
  <c r="N164" i="11"/>
  <c r="Q164" i="11"/>
  <c r="M164" i="11"/>
  <c r="S164" i="11"/>
  <c r="T164" i="11"/>
  <c r="P164" i="11"/>
  <c r="O164" i="11"/>
  <c r="M180" i="11"/>
  <c r="R180" i="11"/>
  <c r="N180" i="11"/>
  <c r="T180" i="11"/>
  <c r="S180" i="11"/>
  <c r="Q180" i="11"/>
  <c r="P180" i="11"/>
  <c r="O180" i="11"/>
  <c r="M174" i="11"/>
  <c r="Q174" i="11"/>
  <c r="N174" i="11"/>
  <c r="R174" i="11"/>
  <c r="P174" i="11"/>
  <c r="O174" i="11"/>
  <c r="S174" i="11"/>
  <c r="T174" i="11"/>
  <c r="M177" i="11"/>
  <c r="O177" i="11"/>
  <c r="T177" i="11"/>
  <c r="P177" i="11"/>
  <c r="S177" i="11"/>
  <c r="R177" i="11"/>
  <c r="N177" i="11"/>
  <c r="Q177" i="11"/>
  <c r="M170" i="11"/>
  <c r="Q170" i="11"/>
  <c r="N170" i="11"/>
  <c r="R170" i="11"/>
  <c r="T170" i="11"/>
  <c r="O170" i="11"/>
  <c r="S170" i="11"/>
  <c r="P170" i="11"/>
  <c r="O166" i="11"/>
  <c r="S166" i="11"/>
  <c r="P166" i="11"/>
  <c r="T166" i="11"/>
  <c r="R166" i="11"/>
  <c r="M166" i="11"/>
  <c r="Q166" i="11"/>
  <c r="N166" i="11"/>
  <c r="M169" i="11"/>
  <c r="R169" i="11"/>
  <c r="N169" i="11"/>
  <c r="S169" i="11"/>
  <c r="O169" i="11"/>
  <c r="T169" i="11"/>
  <c r="P169" i="11"/>
  <c r="Q169" i="11"/>
  <c r="M147" i="11"/>
  <c r="Q147" i="11"/>
  <c r="O147" i="11"/>
  <c r="P147" i="11"/>
  <c r="N147" i="11"/>
  <c r="R147" i="11"/>
  <c r="S147" i="11"/>
  <c r="T147" i="11"/>
  <c r="M149" i="11"/>
  <c r="S149" i="11"/>
  <c r="O149" i="11"/>
  <c r="P149" i="11"/>
  <c r="T149" i="11"/>
  <c r="N149" i="11"/>
  <c r="R149" i="11"/>
  <c r="Q149" i="11"/>
  <c r="M145" i="11"/>
  <c r="O145" i="11"/>
  <c r="S145" i="11"/>
  <c r="P145" i="11"/>
  <c r="T145" i="11"/>
  <c r="Q145" i="11"/>
  <c r="R145" i="11"/>
  <c r="N145" i="11"/>
  <c r="O159" i="11"/>
  <c r="S159" i="11"/>
  <c r="M159" i="11"/>
  <c r="N159" i="11"/>
  <c r="P159" i="11"/>
  <c r="T159" i="11"/>
  <c r="Q159" i="11"/>
  <c r="R159" i="11"/>
  <c r="M155" i="11"/>
  <c r="Q155" i="11"/>
  <c r="O155" i="11"/>
  <c r="T155" i="11"/>
  <c r="N155" i="11"/>
  <c r="R155" i="11"/>
  <c r="S155" i="11"/>
  <c r="P155" i="11"/>
  <c r="M154" i="11"/>
  <c r="R154" i="11"/>
  <c r="N154" i="11"/>
  <c r="S154" i="11"/>
  <c r="O154" i="11"/>
  <c r="T154" i="11"/>
  <c r="P154" i="11"/>
  <c r="Q154" i="11"/>
  <c r="M156" i="11"/>
  <c r="R156" i="11"/>
  <c r="P156" i="11"/>
  <c r="S156" i="11"/>
  <c r="N156" i="11"/>
  <c r="T156" i="11"/>
  <c r="Q156" i="11"/>
  <c r="O156" i="11"/>
  <c r="M152" i="11"/>
  <c r="N152" i="11"/>
  <c r="T152" i="11"/>
  <c r="S152" i="11"/>
  <c r="Q152" i="11"/>
  <c r="O152" i="11"/>
  <c r="R152" i="11"/>
  <c r="P152" i="11"/>
  <c r="M157" i="11"/>
  <c r="S157" i="11"/>
  <c r="T157" i="11"/>
  <c r="O157" i="11"/>
  <c r="P157" i="11"/>
  <c r="N157" i="11"/>
  <c r="R157" i="11"/>
  <c r="Q157" i="11"/>
  <c r="R144" i="11"/>
  <c r="N144" i="11"/>
  <c r="T144" i="11"/>
  <c r="S144" i="11"/>
  <c r="Q144" i="11"/>
  <c r="M144" i="11"/>
  <c r="P144" i="11"/>
  <c r="O144" i="11"/>
  <c r="M148" i="11"/>
  <c r="O148" i="11"/>
  <c r="P148" i="11"/>
  <c r="R148" i="11"/>
  <c r="S148" i="11"/>
  <c r="T148" i="11"/>
  <c r="N148" i="11"/>
  <c r="Q148" i="11"/>
  <c r="M160" i="11"/>
  <c r="S160" i="11"/>
  <c r="T160" i="11"/>
  <c r="Q160" i="11"/>
  <c r="O160" i="11"/>
  <c r="P160" i="11"/>
  <c r="R160" i="11"/>
  <c r="N160" i="11"/>
  <c r="M153" i="11"/>
  <c r="O153" i="11"/>
  <c r="T153" i="11"/>
  <c r="P153" i="11"/>
  <c r="S153" i="11"/>
  <c r="R153" i="11"/>
  <c r="Q153" i="11"/>
  <c r="N153" i="11"/>
  <c r="M150" i="11"/>
  <c r="O150" i="11"/>
  <c r="T150" i="11"/>
  <c r="R150" i="11"/>
  <c r="S150" i="11"/>
  <c r="P150" i="11"/>
  <c r="N150" i="11"/>
  <c r="Q150" i="11"/>
  <c r="O151" i="11"/>
  <c r="S151" i="11"/>
  <c r="R151" i="11"/>
  <c r="P151" i="11"/>
  <c r="T151" i="11"/>
  <c r="M151" i="11"/>
  <c r="Q151" i="11"/>
  <c r="N151" i="11"/>
  <c r="M158" i="11"/>
  <c r="O158" i="11"/>
  <c r="T158" i="11"/>
  <c r="N158" i="11"/>
  <c r="P158" i="11"/>
  <c r="R158" i="11"/>
  <c r="S158" i="11"/>
  <c r="Q158" i="11"/>
  <c r="M146" i="11"/>
  <c r="R146" i="11"/>
  <c r="O146" i="11"/>
  <c r="P146" i="11"/>
  <c r="N146" i="11"/>
  <c r="S146" i="11"/>
  <c r="T146" i="11"/>
  <c r="Q146" i="11"/>
  <c r="O133" i="11"/>
  <c r="S133" i="11"/>
  <c r="P133" i="11"/>
  <c r="M133" i="11"/>
  <c r="Q133" i="11"/>
  <c r="T133" i="11"/>
  <c r="N133" i="11"/>
  <c r="R133" i="11"/>
  <c r="O137" i="11"/>
  <c r="S137" i="11"/>
  <c r="P137" i="11"/>
  <c r="M137" i="11"/>
  <c r="Q137" i="11"/>
  <c r="T137" i="11"/>
  <c r="N137" i="11"/>
  <c r="R137" i="11"/>
  <c r="O140" i="11"/>
  <c r="S140" i="11"/>
  <c r="T140" i="11"/>
  <c r="P140" i="11"/>
  <c r="N140" i="11"/>
  <c r="Q140" i="11"/>
  <c r="R140" i="11"/>
  <c r="M140" i="11"/>
  <c r="O139" i="11"/>
  <c r="S139" i="11"/>
  <c r="T139" i="11"/>
  <c r="M139" i="11"/>
  <c r="P139" i="11"/>
  <c r="N139" i="11"/>
  <c r="Q139" i="11"/>
  <c r="R139" i="11"/>
  <c r="O125" i="11"/>
  <c r="S125" i="11"/>
  <c r="M125" i="11"/>
  <c r="Q125" i="11"/>
  <c r="P125" i="11"/>
  <c r="T125" i="11"/>
  <c r="N125" i="11"/>
  <c r="R125" i="11"/>
  <c r="O129" i="11"/>
  <c r="S129" i="11"/>
  <c r="T129" i="11"/>
  <c r="M129" i="11"/>
  <c r="Q129" i="11"/>
  <c r="P129" i="11"/>
  <c r="N129" i="11"/>
  <c r="R129" i="11"/>
  <c r="O128" i="11"/>
  <c r="S128" i="11"/>
  <c r="M128" i="11"/>
  <c r="Q128" i="11"/>
  <c r="P128" i="11"/>
  <c r="T128" i="11"/>
  <c r="N128" i="11"/>
  <c r="R128" i="11"/>
  <c r="O135" i="11"/>
  <c r="S135" i="11"/>
  <c r="M135" i="11"/>
  <c r="Q135" i="11"/>
  <c r="P135" i="11"/>
  <c r="T135" i="11"/>
  <c r="N135" i="11"/>
  <c r="R135" i="11"/>
  <c r="O138" i="11"/>
  <c r="S138" i="11"/>
  <c r="P138" i="11"/>
  <c r="M138" i="11"/>
  <c r="Q138" i="11"/>
  <c r="T138" i="11"/>
  <c r="N138" i="11"/>
  <c r="R138" i="11"/>
  <c r="O134" i="11"/>
  <c r="S134" i="11"/>
  <c r="T134" i="11"/>
  <c r="M134" i="11"/>
  <c r="Q134" i="11"/>
  <c r="P134" i="11"/>
  <c r="N134" i="11"/>
  <c r="R134" i="11"/>
  <c r="O136" i="11"/>
  <c r="S136" i="11"/>
  <c r="P136" i="11"/>
  <c r="M136" i="11"/>
  <c r="Q136" i="11"/>
  <c r="T136" i="11"/>
  <c r="N136" i="11"/>
  <c r="R136" i="11"/>
  <c r="O131" i="11"/>
  <c r="S131" i="11"/>
  <c r="M131" i="11"/>
  <c r="Q131" i="11"/>
  <c r="P131" i="11"/>
  <c r="T131" i="11"/>
  <c r="N131" i="11"/>
  <c r="R131" i="11"/>
  <c r="R124" i="11"/>
  <c r="N124" i="11"/>
  <c r="M124" i="11"/>
  <c r="Q124" i="11"/>
  <c r="S124" i="11"/>
  <c r="P124" i="11"/>
  <c r="O124" i="11"/>
  <c r="T124" i="11"/>
  <c r="O130" i="11"/>
  <c r="S130" i="11"/>
  <c r="M130" i="11"/>
  <c r="Q130" i="11"/>
  <c r="P130" i="11"/>
  <c r="T130" i="11"/>
  <c r="N130" i="11"/>
  <c r="R130" i="11"/>
  <c r="O126" i="11"/>
  <c r="S126" i="11"/>
  <c r="M126" i="11"/>
  <c r="Q126" i="11"/>
  <c r="P126" i="11"/>
  <c r="T126" i="11"/>
  <c r="N126" i="11"/>
  <c r="R126" i="11"/>
  <c r="O132" i="11"/>
  <c r="S132" i="11"/>
  <c r="M132" i="11"/>
  <c r="Q132" i="11"/>
  <c r="P132" i="11"/>
  <c r="T132" i="11"/>
  <c r="N132" i="11"/>
  <c r="R132" i="11"/>
  <c r="O127" i="11"/>
  <c r="S127" i="11"/>
  <c r="M127" i="11"/>
  <c r="Q127" i="11"/>
  <c r="P127" i="11"/>
  <c r="T127" i="11"/>
  <c r="N127" i="11"/>
  <c r="R127" i="11"/>
  <c r="N107" i="11"/>
  <c r="R107" i="11"/>
  <c r="O107" i="11"/>
  <c r="S107" i="11"/>
  <c r="P107" i="11"/>
  <c r="T107" i="11"/>
  <c r="M107" i="11"/>
  <c r="Q107" i="11"/>
  <c r="N106" i="11"/>
  <c r="R106" i="11"/>
  <c r="O106" i="11"/>
  <c r="S106" i="11"/>
  <c r="P106" i="11"/>
  <c r="T106" i="11"/>
  <c r="M106" i="11"/>
  <c r="Q106" i="11"/>
  <c r="N113" i="11"/>
  <c r="R113" i="11"/>
  <c r="O113" i="11"/>
  <c r="S113" i="11"/>
  <c r="P113" i="11"/>
  <c r="T113" i="11"/>
  <c r="M113" i="11"/>
  <c r="Q113" i="11"/>
  <c r="T104" i="11"/>
  <c r="Q104" i="11"/>
  <c r="M104" i="11"/>
  <c r="S104" i="11"/>
  <c r="P104" i="11"/>
  <c r="R104" i="11"/>
  <c r="O104" i="11"/>
  <c r="N104" i="11"/>
  <c r="N118" i="11"/>
  <c r="R118" i="11"/>
  <c r="O118" i="11"/>
  <c r="S118" i="11"/>
  <c r="P118" i="11"/>
  <c r="T118" i="11"/>
  <c r="M118" i="11"/>
  <c r="Q118" i="11"/>
  <c r="O120" i="11"/>
  <c r="P120" i="11"/>
  <c r="R120" i="11"/>
  <c r="T120" i="11"/>
  <c r="Q120" i="11"/>
  <c r="N120" i="11"/>
  <c r="S120" i="11"/>
  <c r="M120" i="11"/>
  <c r="N109" i="11"/>
  <c r="R109" i="11"/>
  <c r="O109" i="11"/>
  <c r="S109" i="11"/>
  <c r="P109" i="11"/>
  <c r="T109" i="11"/>
  <c r="M109" i="11"/>
  <c r="Q109" i="11"/>
  <c r="N116" i="11"/>
  <c r="R116" i="11"/>
  <c r="O116" i="11"/>
  <c r="S116" i="11"/>
  <c r="P116" i="11"/>
  <c r="T116" i="11"/>
  <c r="M116" i="11"/>
  <c r="Q116" i="11"/>
  <c r="N115" i="11"/>
  <c r="R115" i="11"/>
  <c r="O115" i="11"/>
  <c r="S115" i="11"/>
  <c r="P115" i="11"/>
  <c r="T115" i="11"/>
  <c r="M115" i="11"/>
  <c r="Q115" i="11"/>
  <c r="N114" i="11"/>
  <c r="R114" i="11"/>
  <c r="O114" i="11"/>
  <c r="S114" i="11"/>
  <c r="P114" i="11"/>
  <c r="T114" i="11"/>
  <c r="M114" i="11"/>
  <c r="Q114" i="11"/>
  <c r="N105" i="11"/>
  <c r="R105" i="11"/>
  <c r="O105" i="11"/>
  <c r="S105" i="11"/>
  <c r="P105" i="11"/>
  <c r="T105" i="11"/>
  <c r="M105" i="11"/>
  <c r="Q105" i="11"/>
  <c r="N112" i="11"/>
  <c r="R112" i="11"/>
  <c r="O112" i="11"/>
  <c r="S112" i="11"/>
  <c r="P112" i="11"/>
  <c r="T112" i="11"/>
  <c r="M112" i="11"/>
  <c r="Q112" i="11"/>
  <c r="O84" i="11"/>
  <c r="T84" i="11"/>
  <c r="P84" i="11"/>
  <c r="N84" i="11"/>
  <c r="M84" i="11"/>
  <c r="Q84" i="11"/>
  <c r="R84" i="11"/>
  <c r="S84" i="11"/>
  <c r="N111" i="11"/>
  <c r="R111" i="11"/>
  <c r="O111" i="11"/>
  <c r="S111" i="11"/>
  <c r="P111" i="11"/>
  <c r="T111" i="11"/>
  <c r="M111" i="11"/>
  <c r="Q111" i="11"/>
  <c r="N110" i="11"/>
  <c r="R110" i="11"/>
  <c r="O110" i="11"/>
  <c r="S110" i="11"/>
  <c r="P110" i="11"/>
  <c r="T110" i="11"/>
  <c r="M110" i="11"/>
  <c r="Q110" i="11"/>
  <c r="N117" i="11"/>
  <c r="R117" i="11"/>
  <c r="O117" i="11"/>
  <c r="S117" i="11"/>
  <c r="P117" i="11"/>
  <c r="T117" i="11"/>
  <c r="M117" i="11"/>
  <c r="Q117" i="11"/>
  <c r="N119" i="11"/>
  <c r="R119" i="11"/>
  <c r="O119" i="11"/>
  <c r="S119" i="11"/>
  <c r="P119" i="11"/>
  <c r="T119" i="11"/>
  <c r="M119" i="11"/>
  <c r="Q119" i="11"/>
  <c r="N108" i="11"/>
  <c r="R108" i="11"/>
  <c r="O108" i="11"/>
  <c r="S108" i="11"/>
  <c r="P108" i="11"/>
  <c r="T108" i="11"/>
  <c r="M108" i="11"/>
  <c r="Q108" i="11"/>
  <c r="T80" i="11"/>
  <c r="S80" i="11"/>
  <c r="R80" i="11"/>
  <c r="Q80" i="11"/>
  <c r="M100" i="11"/>
  <c r="Q100" i="11"/>
  <c r="N100" i="11"/>
  <c r="R100" i="11"/>
  <c r="P100" i="11"/>
  <c r="O100" i="11"/>
  <c r="S100" i="11"/>
  <c r="T100" i="11"/>
  <c r="M94" i="11"/>
  <c r="Q94" i="11"/>
  <c r="T94" i="11"/>
  <c r="N94" i="11"/>
  <c r="R94" i="11"/>
  <c r="O94" i="11"/>
  <c r="S94" i="11"/>
  <c r="P94" i="11"/>
  <c r="M87" i="11"/>
  <c r="Q87" i="11"/>
  <c r="N87" i="11"/>
  <c r="R87" i="11"/>
  <c r="P87" i="11"/>
  <c r="O87" i="11"/>
  <c r="S87" i="11"/>
  <c r="T87" i="11"/>
  <c r="O80" i="11"/>
  <c r="M80" i="11"/>
  <c r="Q85" i="11"/>
  <c r="N85" i="11"/>
  <c r="R85" i="11"/>
  <c r="O85" i="11"/>
  <c r="S85" i="11"/>
  <c r="P85" i="11"/>
  <c r="T85" i="11"/>
  <c r="M98" i="11"/>
  <c r="Q98" i="11"/>
  <c r="P98" i="11"/>
  <c r="N98" i="11"/>
  <c r="R98" i="11"/>
  <c r="O98" i="11"/>
  <c r="S98" i="11"/>
  <c r="T98" i="11"/>
  <c r="M91" i="11"/>
  <c r="Q91" i="11"/>
  <c r="P91" i="11"/>
  <c r="N91" i="11"/>
  <c r="R91" i="11"/>
  <c r="O91" i="11"/>
  <c r="S91" i="11"/>
  <c r="T91" i="11"/>
  <c r="M97" i="11"/>
  <c r="Q97" i="11"/>
  <c r="N97" i="11"/>
  <c r="R97" i="11"/>
  <c r="T97" i="11"/>
  <c r="O97" i="11"/>
  <c r="S97" i="11"/>
  <c r="P97" i="11"/>
  <c r="M89" i="11"/>
  <c r="Q89" i="11"/>
  <c r="P89" i="11"/>
  <c r="N89" i="11"/>
  <c r="R89" i="11"/>
  <c r="O89" i="11"/>
  <c r="S89" i="11"/>
  <c r="T89" i="11"/>
  <c r="M96" i="11"/>
  <c r="Q96" i="11"/>
  <c r="T96" i="11"/>
  <c r="N96" i="11"/>
  <c r="R96" i="11"/>
  <c r="O96" i="11"/>
  <c r="S96" i="11"/>
  <c r="P96" i="11"/>
  <c r="M88" i="11"/>
  <c r="Q88" i="11"/>
  <c r="P88" i="11"/>
  <c r="N88" i="11"/>
  <c r="R88" i="11"/>
  <c r="O88" i="11"/>
  <c r="S88" i="11"/>
  <c r="T88" i="11"/>
  <c r="M95" i="11"/>
  <c r="Q95" i="11"/>
  <c r="N95" i="11"/>
  <c r="R95" i="11"/>
  <c r="T95" i="11"/>
  <c r="O95" i="11"/>
  <c r="S95" i="11"/>
  <c r="P95" i="11"/>
  <c r="P100" i="9"/>
  <c r="P80" i="11"/>
  <c r="M92" i="11"/>
  <c r="Q92" i="11"/>
  <c r="T92" i="11"/>
  <c r="N92" i="11"/>
  <c r="R92" i="11"/>
  <c r="P92" i="11"/>
  <c r="O92" i="11"/>
  <c r="S92" i="11"/>
  <c r="M93" i="11"/>
  <c r="Q93" i="11"/>
  <c r="T93" i="11"/>
  <c r="N93" i="11"/>
  <c r="R93" i="11"/>
  <c r="O93" i="11"/>
  <c r="S93" i="11"/>
  <c r="P93" i="11"/>
  <c r="M86" i="11"/>
  <c r="Q86" i="11"/>
  <c r="P86" i="11"/>
  <c r="N86" i="11"/>
  <c r="R86" i="11"/>
  <c r="O86" i="11"/>
  <c r="S86" i="11"/>
  <c r="T86" i="11"/>
  <c r="M90" i="11"/>
  <c r="Q90" i="11"/>
  <c r="P90" i="11"/>
  <c r="N90" i="11"/>
  <c r="R90" i="11"/>
  <c r="O90" i="11"/>
  <c r="S90" i="11"/>
  <c r="T90" i="11"/>
  <c r="M99" i="11"/>
  <c r="Q99" i="11"/>
  <c r="P99" i="11"/>
  <c r="N99" i="11"/>
  <c r="R99" i="11"/>
  <c r="O99" i="11"/>
  <c r="S99" i="11"/>
  <c r="T99" i="11"/>
  <c r="R45" i="11"/>
  <c r="T45" i="11"/>
  <c r="N76" i="11"/>
  <c r="R76" i="11"/>
  <c r="T76" i="11"/>
  <c r="M76" i="11"/>
  <c r="Q76" i="11"/>
  <c r="O76" i="11"/>
  <c r="S76" i="11"/>
  <c r="P76" i="11"/>
  <c r="S64" i="11"/>
  <c r="O64" i="11"/>
  <c r="M64" i="11"/>
  <c r="R64" i="11"/>
  <c r="N64" i="11"/>
  <c r="Q64" i="11"/>
  <c r="T64" i="11"/>
  <c r="P64" i="11"/>
  <c r="N72" i="11"/>
  <c r="R72" i="11"/>
  <c r="T72" i="11"/>
  <c r="M72" i="11"/>
  <c r="Q72" i="11"/>
  <c r="O72" i="11"/>
  <c r="S72" i="11"/>
  <c r="P72" i="11"/>
  <c r="N71" i="11"/>
  <c r="R71" i="11"/>
  <c r="T71" i="11"/>
  <c r="M71" i="11"/>
  <c r="Q71" i="11"/>
  <c r="O71" i="11"/>
  <c r="S71" i="11"/>
  <c r="P71" i="11"/>
  <c r="N70" i="11"/>
  <c r="R70" i="11"/>
  <c r="T70" i="11"/>
  <c r="M70" i="11"/>
  <c r="Q70" i="11"/>
  <c r="O70" i="11"/>
  <c r="S70" i="11"/>
  <c r="P70" i="11"/>
  <c r="N69" i="11"/>
  <c r="R69" i="11"/>
  <c r="T69" i="11"/>
  <c r="M69" i="11"/>
  <c r="Q69" i="11"/>
  <c r="O69" i="11"/>
  <c r="S69" i="11"/>
  <c r="P69" i="11"/>
  <c r="N75" i="11"/>
  <c r="R75" i="11"/>
  <c r="T75" i="11"/>
  <c r="M75" i="11"/>
  <c r="Q75" i="11"/>
  <c r="O75" i="11"/>
  <c r="S75" i="11"/>
  <c r="P75" i="11"/>
  <c r="N68" i="11"/>
  <c r="R68" i="11"/>
  <c r="T68" i="11"/>
  <c r="M68" i="11"/>
  <c r="Q68" i="11"/>
  <c r="O68" i="11"/>
  <c r="S68" i="11"/>
  <c r="P68" i="11"/>
  <c r="N67" i="11"/>
  <c r="R67" i="11"/>
  <c r="T67" i="11"/>
  <c r="M67" i="11"/>
  <c r="Q67" i="11"/>
  <c r="O67" i="11"/>
  <c r="S67" i="11"/>
  <c r="P67" i="11"/>
  <c r="N66" i="11"/>
  <c r="R66" i="11"/>
  <c r="P66" i="11"/>
  <c r="M66" i="11"/>
  <c r="Q66" i="11"/>
  <c r="O66" i="11"/>
  <c r="S66" i="11"/>
  <c r="T66" i="11"/>
  <c r="N65" i="11"/>
  <c r="R65" i="11"/>
  <c r="P65" i="11"/>
  <c r="M65" i="11"/>
  <c r="Q65" i="11"/>
  <c r="O65" i="11"/>
  <c r="S65" i="11"/>
  <c r="T65" i="11"/>
  <c r="N74" i="11"/>
  <c r="R74" i="11"/>
  <c r="T74" i="11"/>
  <c r="M74" i="11"/>
  <c r="Q74" i="11"/>
  <c r="O74" i="11"/>
  <c r="S74" i="11"/>
  <c r="P74" i="11"/>
  <c r="N73" i="11"/>
  <c r="R73" i="11"/>
  <c r="T73" i="11"/>
  <c r="M73" i="11"/>
  <c r="Q73" i="11"/>
  <c r="O73" i="11"/>
  <c r="S73" i="11"/>
  <c r="P73" i="11"/>
  <c r="N79" i="11"/>
  <c r="R79" i="11"/>
  <c r="T79" i="11"/>
  <c r="M79" i="11"/>
  <c r="O79" i="11"/>
  <c r="S79" i="11"/>
  <c r="P79" i="11"/>
  <c r="Q79" i="11"/>
  <c r="N78" i="11"/>
  <c r="R78" i="11"/>
  <c r="T78" i="11"/>
  <c r="M78" i="11"/>
  <c r="Q78" i="11"/>
  <c r="O78" i="11"/>
  <c r="S78" i="11"/>
  <c r="P78" i="11"/>
  <c r="N77" i="11"/>
  <c r="R77" i="11"/>
  <c r="T77" i="11"/>
  <c r="M77" i="11"/>
  <c r="Q77" i="11"/>
  <c r="O77" i="11"/>
  <c r="S77" i="11"/>
  <c r="P77" i="11"/>
  <c r="M45" i="11"/>
  <c r="Q45" i="11"/>
  <c r="S45" i="11"/>
  <c r="O45" i="11"/>
  <c r="N45" i="11"/>
  <c r="N60" i="11"/>
  <c r="R60" i="11"/>
  <c r="P60" i="11"/>
  <c r="S17" i="10"/>
  <c r="M60" i="11"/>
  <c r="O60" i="11"/>
  <c r="Q60" i="11"/>
  <c r="S60" i="11"/>
  <c r="P56" i="11"/>
  <c r="T56" i="11"/>
  <c r="M56" i="11"/>
  <c r="Q56" i="11"/>
  <c r="N56" i="11"/>
  <c r="R56" i="11"/>
  <c r="O56" i="11"/>
  <c r="S56" i="11"/>
  <c r="P59" i="11"/>
  <c r="T59" i="11"/>
  <c r="M59" i="11"/>
  <c r="Q59" i="11"/>
  <c r="N59" i="11"/>
  <c r="R59" i="11"/>
  <c r="O59" i="11"/>
  <c r="S59" i="11"/>
  <c r="P46" i="11"/>
  <c r="T46" i="11"/>
  <c r="M46" i="11"/>
  <c r="Q46" i="11"/>
  <c r="N46" i="11"/>
  <c r="R46" i="11"/>
  <c r="O46" i="11"/>
  <c r="S46" i="11"/>
  <c r="S44" i="11"/>
  <c r="O44" i="11"/>
  <c r="R44" i="11"/>
  <c r="N44" i="11"/>
  <c r="Q44" i="11"/>
  <c r="M44" i="11"/>
  <c r="T44" i="11"/>
  <c r="P44" i="11"/>
  <c r="P47" i="11"/>
  <c r="T47" i="11"/>
  <c r="M47" i="11"/>
  <c r="Q47" i="11"/>
  <c r="N47" i="11"/>
  <c r="R47" i="11"/>
  <c r="O47" i="11"/>
  <c r="S47" i="11"/>
  <c r="P50" i="11"/>
  <c r="T50" i="11"/>
  <c r="M50" i="11"/>
  <c r="Q50" i="11"/>
  <c r="N50" i="11"/>
  <c r="R50" i="11"/>
  <c r="O50" i="11"/>
  <c r="S50" i="11"/>
  <c r="P49" i="11"/>
  <c r="T49" i="11"/>
  <c r="M49" i="11"/>
  <c r="Q49" i="11"/>
  <c r="N49" i="11"/>
  <c r="R49" i="11"/>
  <c r="O49" i="11"/>
  <c r="S49" i="11"/>
  <c r="P52" i="11"/>
  <c r="T52" i="11"/>
  <c r="M52" i="11"/>
  <c r="Q52" i="11"/>
  <c r="N52" i="11"/>
  <c r="R52" i="11"/>
  <c r="O52" i="11"/>
  <c r="S52" i="11"/>
  <c r="P55" i="11"/>
  <c r="T55" i="11"/>
  <c r="M55" i="11"/>
  <c r="Q55" i="11"/>
  <c r="N55" i="11"/>
  <c r="R55" i="11"/>
  <c r="O55" i="11"/>
  <c r="S55" i="11"/>
  <c r="P58" i="11"/>
  <c r="T58" i="11"/>
  <c r="M58" i="11"/>
  <c r="Q58" i="11"/>
  <c r="N58" i="11"/>
  <c r="R58" i="11"/>
  <c r="O58" i="11"/>
  <c r="S58" i="11"/>
  <c r="P57" i="11"/>
  <c r="T57" i="11"/>
  <c r="M57" i="11"/>
  <c r="Q57" i="11"/>
  <c r="N57" i="11"/>
  <c r="R57" i="11"/>
  <c r="O57" i="11"/>
  <c r="S57" i="11"/>
  <c r="P48" i="11"/>
  <c r="T48" i="11"/>
  <c r="M48" i="11"/>
  <c r="Q48" i="11"/>
  <c r="N48" i="11"/>
  <c r="R48" i="11"/>
  <c r="O48" i="11"/>
  <c r="S48" i="11"/>
  <c r="P51" i="11"/>
  <c r="T51" i="11"/>
  <c r="M51" i="11"/>
  <c r="Q51" i="11"/>
  <c r="N51" i="11"/>
  <c r="R51" i="11"/>
  <c r="O51" i="11"/>
  <c r="S51" i="11"/>
  <c r="P54" i="11"/>
  <c r="T54" i="11"/>
  <c r="M54" i="11"/>
  <c r="Q54" i="11"/>
  <c r="N54" i="11"/>
  <c r="R54" i="11"/>
  <c r="O54" i="11"/>
  <c r="S54" i="11"/>
  <c r="P53" i="11"/>
  <c r="T53" i="11"/>
  <c r="M53" i="11"/>
  <c r="Q53" i="11"/>
  <c r="N53" i="11"/>
  <c r="R53" i="11"/>
  <c r="O53" i="11"/>
  <c r="S53" i="11"/>
  <c r="T24" i="11"/>
  <c r="P24" i="11"/>
  <c r="S24" i="11"/>
  <c r="O24" i="11"/>
  <c r="R24" i="11"/>
  <c r="N24" i="11"/>
  <c r="Q24" i="11"/>
  <c r="M24" i="11"/>
  <c r="T27" i="11"/>
  <c r="P27" i="11"/>
  <c r="S27" i="11"/>
  <c r="O27" i="11"/>
  <c r="R27" i="11"/>
  <c r="N27" i="11"/>
  <c r="Q27" i="11"/>
  <c r="M27" i="11"/>
  <c r="T26" i="11"/>
  <c r="P26" i="11"/>
  <c r="S26" i="11"/>
  <c r="O26" i="11"/>
  <c r="R26" i="11"/>
  <c r="N26" i="11"/>
  <c r="Q26" i="11"/>
  <c r="M26" i="11"/>
  <c r="T33" i="11"/>
  <c r="P33" i="11"/>
  <c r="S33" i="11"/>
  <c r="O33" i="11"/>
  <c r="R33" i="11"/>
  <c r="N33" i="11"/>
  <c r="Q33" i="11"/>
  <c r="M33" i="11"/>
  <c r="T36" i="11"/>
  <c r="P36" i="11"/>
  <c r="S36" i="11"/>
  <c r="O36" i="11"/>
  <c r="R36" i="11"/>
  <c r="N36" i="11"/>
  <c r="Q36" i="11"/>
  <c r="M36" i="11"/>
  <c r="T39" i="11"/>
  <c r="P39" i="11"/>
  <c r="S39" i="11"/>
  <c r="O39" i="11"/>
  <c r="R39" i="11"/>
  <c r="N39" i="11"/>
  <c r="Q39" i="11"/>
  <c r="M39" i="11"/>
  <c r="T38" i="11"/>
  <c r="P38" i="11"/>
  <c r="S38" i="11"/>
  <c r="O38" i="11"/>
  <c r="R38" i="11"/>
  <c r="N38" i="11"/>
  <c r="Q38" i="11"/>
  <c r="M38" i="11"/>
  <c r="T37" i="11"/>
  <c r="P37" i="11"/>
  <c r="S37" i="11"/>
  <c r="O37" i="11"/>
  <c r="R37" i="11"/>
  <c r="N37" i="11"/>
  <c r="Q37" i="11"/>
  <c r="M37" i="11"/>
  <c r="M40" i="11"/>
  <c r="Q40" i="11"/>
  <c r="T40" i="11"/>
  <c r="P40" i="11"/>
  <c r="S40" i="11"/>
  <c r="O40" i="11"/>
  <c r="R40" i="11"/>
  <c r="N40" i="11"/>
  <c r="T29" i="11"/>
  <c r="P29" i="11"/>
  <c r="S29" i="11"/>
  <c r="O29" i="11"/>
  <c r="R29" i="11"/>
  <c r="N29" i="11"/>
  <c r="Q29" i="11"/>
  <c r="M29" i="11"/>
  <c r="T32" i="11"/>
  <c r="P32" i="11"/>
  <c r="S32" i="11"/>
  <c r="O32" i="11"/>
  <c r="R32" i="11"/>
  <c r="N32" i="11"/>
  <c r="Q32" i="11"/>
  <c r="M32" i="11"/>
  <c r="T35" i="11"/>
  <c r="P35" i="11"/>
  <c r="S35" i="11"/>
  <c r="O35" i="11"/>
  <c r="R35" i="11"/>
  <c r="N35" i="11"/>
  <c r="Q35" i="11"/>
  <c r="M35" i="11"/>
  <c r="T34" i="11"/>
  <c r="P34" i="11"/>
  <c r="S34" i="11"/>
  <c r="O34" i="11"/>
  <c r="R34" i="11"/>
  <c r="N34" i="11"/>
  <c r="Q34" i="11"/>
  <c r="M34" i="11"/>
  <c r="T25" i="11"/>
  <c r="P25" i="11"/>
  <c r="S25" i="11"/>
  <c r="O25" i="11"/>
  <c r="R25" i="11"/>
  <c r="N25" i="11"/>
  <c r="Q25" i="11"/>
  <c r="M25" i="11"/>
  <c r="T28" i="11"/>
  <c r="P28" i="11"/>
  <c r="S28" i="11"/>
  <c r="O28" i="11"/>
  <c r="R28" i="11"/>
  <c r="N28" i="11"/>
  <c r="Q28" i="11"/>
  <c r="M28" i="11"/>
  <c r="T31" i="11"/>
  <c r="P31" i="11"/>
  <c r="S31" i="11"/>
  <c r="O31" i="11"/>
  <c r="R31" i="11"/>
  <c r="N31" i="11"/>
  <c r="Q31" i="11"/>
  <c r="M31" i="11"/>
  <c r="T30" i="11"/>
  <c r="P30" i="11"/>
  <c r="S30" i="11"/>
  <c r="O30" i="11"/>
  <c r="R30" i="11"/>
  <c r="N30" i="11"/>
  <c r="Q30" i="11"/>
  <c r="M30" i="11"/>
  <c r="S94" i="9"/>
  <c r="Q120" i="10"/>
  <c r="Q24" i="10"/>
  <c r="Q21" i="10"/>
  <c r="O29" i="10"/>
  <c r="S88" i="9"/>
  <c r="R92" i="9"/>
  <c r="T168" i="9"/>
  <c r="T192" i="10"/>
  <c r="M17" i="11"/>
  <c r="S84" i="9"/>
  <c r="R90" i="9"/>
  <c r="S92" i="9"/>
  <c r="N88" i="9"/>
  <c r="R17" i="11"/>
  <c r="P93" i="9"/>
  <c r="O90" i="9"/>
  <c r="S17" i="11"/>
  <c r="M4" i="9"/>
  <c r="S16" i="9"/>
  <c r="P91" i="10"/>
  <c r="P117" i="10"/>
  <c r="M111" i="10"/>
  <c r="R113" i="10"/>
  <c r="P91" i="9"/>
  <c r="O94" i="9"/>
  <c r="S86" i="9"/>
  <c r="T90" i="9"/>
  <c r="N114" i="10"/>
  <c r="N118" i="10"/>
  <c r="M119" i="10"/>
  <c r="T115" i="10"/>
  <c r="O119" i="10"/>
  <c r="M9" i="11"/>
  <c r="P172" i="9"/>
  <c r="S168" i="9"/>
  <c r="R96" i="9"/>
  <c r="T108" i="10"/>
  <c r="M148" i="10"/>
  <c r="T151" i="10"/>
  <c r="M109" i="10"/>
  <c r="S119" i="10"/>
  <c r="O115" i="10"/>
  <c r="P106" i="9"/>
  <c r="T62" i="9"/>
  <c r="R111" i="10"/>
  <c r="O110" i="10"/>
  <c r="O120" i="10"/>
  <c r="M187" i="10"/>
  <c r="M113" i="10"/>
  <c r="O17" i="11"/>
  <c r="T17" i="11"/>
  <c r="Q91" i="9"/>
  <c r="M82" i="9"/>
  <c r="T21" i="10"/>
  <c r="M24" i="10"/>
  <c r="O24" i="9"/>
  <c r="R26" i="9"/>
  <c r="S17" i="9"/>
  <c r="R86" i="9"/>
  <c r="Q85" i="9"/>
  <c r="O62" i="9"/>
  <c r="T20" i="10"/>
  <c r="P24" i="10"/>
  <c r="O169" i="10"/>
  <c r="N24" i="10"/>
  <c r="R18" i="10"/>
  <c r="O18" i="10"/>
  <c r="M27" i="9"/>
  <c r="P20" i="9"/>
  <c r="N92" i="9"/>
  <c r="R84" i="9"/>
  <c r="Q86" i="9"/>
  <c r="T85" i="9"/>
  <c r="Q18" i="10"/>
  <c r="N27" i="10"/>
  <c r="Q17" i="10"/>
  <c r="T26" i="10"/>
  <c r="S24" i="9"/>
  <c r="P24" i="9"/>
  <c r="R27" i="10"/>
  <c r="S19" i="10"/>
  <c r="M29" i="10"/>
  <c r="T25" i="10"/>
  <c r="Q27" i="10"/>
  <c r="P27" i="10"/>
  <c r="T18" i="5"/>
  <c r="O51" i="10"/>
  <c r="R135" i="10"/>
  <c r="T28" i="9"/>
  <c r="O22" i="9"/>
  <c r="P21" i="9"/>
  <c r="P98" i="9"/>
  <c r="O106" i="9"/>
  <c r="S110" i="10"/>
  <c r="Q48" i="10"/>
  <c r="Q112" i="10"/>
  <c r="Q115" i="10"/>
  <c r="R110" i="10"/>
  <c r="P116" i="10"/>
  <c r="O111" i="10"/>
  <c r="S115" i="10"/>
  <c r="P4" i="11"/>
  <c r="N27" i="9"/>
  <c r="T26" i="9"/>
  <c r="R17" i="9"/>
  <c r="T23" i="9"/>
  <c r="Q95" i="9"/>
  <c r="N102" i="10"/>
  <c r="P115" i="10"/>
  <c r="S107" i="10"/>
  <c r="O118" i="10"/>
  <c r="N111" i="10"/>
  <c r="R118" i="10"/>
  <c r="Q176" i="10"/>
  <c r="S111" i="10"/>
  <c r="M117" i="10"/>
  <c r="N9" i="11"/>
  <c r="Q10" i="9"/>
  <c r="Q102" i="9"/>
  <c r="M58" i="9"/>
  <c r="S90" i="9"/>
  <c r="O86" i="9"/>
  <c r="P104" i="9"/>
  <c r="R94" i="9"/>
  <c r="R88" i="9"/>
  <c r="N84" i="9"/>
  <c r="R104" i="9"/>
  <c r="P82" i="9"/>
  <c r="T86" i="9"/>
  <c r="P87" i="9"/>
  <c r="N85" i="10"/>
  <c r="M108" i="10"/>
  <c r="Q114" i="10"/>
  <c r="S114" i="10"/>
  <c r="R193" i="10"/>
  <c r="M184" i="10"/>
  <c r="P108" i="10"/>
  <c r="M114" i="10"/>
  <c r="N119" i="10"/>
  <c r="Q109" i="10"/>
  <c r="Q113" i="10"/>
  <c r="Q117" i="10"/>
  <c r="N5" i="11"/>
  <c r="T9" i="6"/>
  <c r="R4" i="11"/>
  <c r="Q4" i="11"/>
  <c r="S127" i="10"/>
  <c r="N185" i="10"/>
  <c r="N4" i="11"/>
  <c r="T4" i="11"/>
  <c r="N29" i="9"/>
  <c r="M28" i="9"/>
  <c r="P28" i="9"/>
  <c r="S20" i="9"/>
  <c r="S25" i="9"/>
  <c r="P18" i="9"/>
  <c r="T21" i="9"/>
  <c r="T25" i="9"/>
  <c r="N90" i="10"/>
  <c r="P83" i="10"/>
  <c r="T29" i="10"/>
  <c r="N26" i="10"/>
  <c r="P23" i="10"/>
  <c r="O20" i="10"/>
  <c r="P17" i="10"/>
  <c r="T17" i="10"/>
  <c r="R22" i="10"/>
  <c r="R25" i="10"/>
  <c r="T27" i="10"/>
  <c r="N95" i="10"/>
  <c r="Q95" i="10"/>
  <c r="R139" i="10"/>
  <c r="Q136" i="10"/>
  <c r="P18" i="10"/>
  <c r="N20" i="10"/>
  <c r="P22" i="10"/>
  <c r="R24" i="10"/>
  <c r="O27" i="10"/>
  <c r="S105" i="10"/>
  <c r="P170" i="10"/>
  <c r="N22" i="10"/>
  <c r="O26" i="10"/>
  <c r="O25" i="10"/>
  <c r="O21" i="10"/>
  <c r="O17" i="10"/>
  <c r="N25" i="10"/>
  <c r="R21" i="10"/>
  <c r="P19" i="10"/>
  <c r="M27" i="10"/>
  <c r="N28" i="9"/>
  <c r="Q27" i="9"/>
  <c r="P27" i="9"/>
  <c r="M17" i="9"/>
  <c r="S23" i="9"/>
  <c r="P19" i="9"/>
  <c r="P23" i="9"/>
  <c r="O27" i="9"/>
  <c r="O157" i="9"/>
  <c r="N89" i="10"/>
  <c r="Q75" i="10"/>
  <c r="N29" i="10"/>
  <c r="P25" i="10"/>
  <c r="Q22" i="10"/>
  <c r="R19" i="10"/>
  <c r="N23" i="10"/>
  <c r="M26" i="10"/>
  <c r="P28" i="10"/>
  <c r="R121" i="10"/>
  <c r="T104" i="10"/>
  <c r="R133" i="10"/>
  <c r="R143" i="10"/>
  <c r="S192" i="10"/>
  <c r="Q140" i="10"/>
  <c r="T18" i="10"/>
  <c r="R20" i="10"/>
  <c r="T22" i="10"/>
  <c r="M25" i="10"/>
  <c r="N28" i="10"/>
  <c r="T191" i="10"/>
  <c r="Q20" i="10"/>
  <c r="M22" i="10"/>
  <c r="S29" i="10"/>
  <c r="S24" i="10"/>
  <c r="S20" i="10"/>
  <c r="S21" i="10"/>
  <c r="P20" i="10"/>
  <c r="S25" i="10"/>
  <c r="M125" i="10"/>
  <c r="N86" i="10"/>
  <c r="Q28" i="10"/>
  <c r="T24" i="10"/>
  <c r="P21" i="10"/>
  <c r="M19" i="10"/>
  <c r="T23" i="10"/>
  <c r="R26" i="10"/>
  <c r="R29" i="10"/>
  <c r="M140" i="10"/>
  <c r="Q144" i="10"/>
  <c r="M17" i="10"/>
  <c r="O19" i="10"/>
  <c r="M21" i="10"/>
  <c r="O23" i="10"/>
  <c r="P26" i="10"/>
  <c r="R28" i="10"/>
  <c r="Q129" i="10"/>
  <c r="N17" i="10"/>
  <c r="T19" i="10"/>
  <c r="O28" i="10"/>
  <c r="M23" i="10"/>
  <c r="Q19" i="10"/>
  <c r="T28" i="10"/>
  <c r="N21" i="10"/>
  <c r="N19" i="10"/>
  <c r="Q26" i="10"/>
  <c r="S22" i="10"/>
  <c r="N10" i="11"/>
  <c r="Q17" i="11"/>
  <c r="P17" i="11"/>
  <c r="S4" i="11"/>
  <c r="T10" i="11"/>
  <c r="O9" i="11"/>
  <c r="Q10" i="11"/>
  <c r="P10" i="11"/>
  <c r="S9" i="11"/>
  <c r="Q9" i="11"/>
  <c r="P9" i="11"/>
  <c r="R9" i="11"/>
  <c r="T6" i="9"/>
  <c r="O92" i="9"/>
  <c r="O88" i="9"/>
  <c r="O84" i="9"/>
  <c r="N94" i="9"/>
  <c r="N90" i="9"/>
  <c r="N86" i="9"/>
  <c r="O171" i="9"/>
  <c r="Q90" i="9"/>
  <c r="T91" i="9"/>
  <c r="Q93" i="10"/>
  <c r="P87" i="10"/>
  <c r="N82" i="10"/>
  <c r="N44" i="10"/>
  <c r="R99" i="10"/>
  <c r="R189" i="10"/>
  <c r="S196" i="10"/>
  <c r="T196" i="10"/>
  <c r="S23" i="10"/>
  <c r="Q25" i="10"/>
  <c r="S27" i="10"/>
  <c r="Q29" i="10"/>
  <c r="N190" i="10"/>
  <c r="Q194" i="10"/>
  <c r="P188" i="10"/>
  <c r="S18" i="10"/>
  <c r="O24" i="10"/>
  <c r="S26" i="10"/>
  <c r="O22" i="10"/>
  <c r="M20" i="10"/>
  <c r="R23" i="10"/>
  <c r="Q23" i="10"/>
  <c r="R17" i="10"/>
  <c r="M28" i="10"/>
  <c r="N18" i="10"/>
  <c r="S28" i="10"/>
  <c r="M18" i="10"/>
  <c r="O4" i="11"/>
  <c r="Q190" i="10"/>
  <c r="R172" i="9"/>
  <c r="M92" i="9"/>
  <c r="O193" i="10"/>
  <c r="P195" i="10"/>
  <c r="P18" i="11"/>
  <c r="Q18" i="11"/>
  <c r="T18" i="11"/>
  <c r="T49" i="10"/>
  <c r="S83" i="10"/>
  <c r="S188" i="10"/>
  <c r="T188" i="10"/>
  <c r="M190" i="10"/>
  <c r="O188" i="10"/>
  <c r="N18" i="11"/>
  <c r="S81" i="10"/>
  <c r="P16" i="7"/>
  <c r="M5" i="7"/>
  <c r="Q19" i="7"/>
  <c r="T4" i="5"/>
  <c r="Q156" i="10"/>
  <c r="T159" i="10"/>
  <c r="S174" i="10"/>
  <c r="O181" i="10"/>
  <c r="O178" i="10"/>
  <c r="P173" i="10"/>
  <c r="N4" i="7"/>
  <c r="S178" i="10"/>
  <c r="Q184" i="10"/>
  <c r="O182" i="10"/>
  <c r="Q178" i="10"/>
  <c r="Q6" i="11"/>
  <c r="P19" i="7"/>
  <c r="P20" i="5"/>
  <c r="N4" i="5"/>
  <c r="O4" i="7"/>
  <c r="Q4" i="7"/>
  <c r="O18" i="5"/>
  <c r="Q86" i="10"/>
  <c r="Q50" i="10"/>
  <c r="T177" i="10"/>
  <c r="M180" i="10"/>
  <c r="N173" i="10"/>
  <c r="O173" i="10"/>
  <c r="T184" i="10"/>
  <c r="N14" i="11"/>
  <c r="M7" i="11"/>
  <c r="Q14" i="11"/>
  <c r="P13" i="11"/>
  <c r="M13" i="11"/>
  <c r="N13" i="11"/>
  <c r="M5" i="11"/>
  <c r="M19" i="11"/>
  <c r="M11" i="11"/>
  <c r="T11" i="11"/>
  <c r="P5" i="11"/>
  <c r="P19" i="11"/>
  <c r="M15" i="11"/>
  <c r="O5" i="11"/>
  <c r="R5" i="11"/>
  <c r="Q5" i="11"/>
  <c r="T5" i="11"/>
  <c r="T16" i="11"/>
  <c r="S16" i="11"/>
  <c r="N16" i="11"/>
  <c r="R16" i="11"/>
  <c r="M16" i="11"/>
  <c r="Q16" i="11"/>
  <c r="O16" i="11"/>
  <c r="R6" i="11"/>
  <c r="S6" i="11"/>
  <c r="O6" i="11"/>
  <c r="N6" i="11"/>
  <c r="M6" i="11"/>
  <c r="R14" i="11"/>
  <c r="S14" i="11"/>
  <c r="O14" i="11"/>
  <c r="O13" i="11"/>
  <c r="M14" i="11"/>
  <c r="T20" i="11"/>
  <c r="S20" i="11"/>
  <c r="N20" i="11"/>
  <c r="R20" i="11"/>
  <c r="M20" i="11"/>
  <c r="Q20" i="11"/>
  <c r="O20" i="11"/>
  <c r="T12" i="11"/>
  <c r="S12" i="11"/>
  <c r="N12" i="11"/>
  <c r="R12" i="11"/>
  <c r="M12" i="11"/>
  <c r="Q12" i="11"/>
  <c r="O12" i="11"/>
  <c r="Q19" i="11"/>
  <c r="R19" i="11"/>
  <c r="O19" i="11"/>
  <c r="N19" i="11"/>
  <c r="S19" i="11"/>
  <c r="Q11" i="11"/>
  <c r="R11" i="11"/>
  <c r="O11" i="11"/>
  <c r="N11" i="11"/>
  <c r="S11" i="11"/>
  <c r="Q15" i="11"/>
  <c r="R15" i="11"/>
  <c r="O15" i="11"/>
  <c r="N15" i="11"/>
  <c r="S15" i="11"/>
  <c r="Q7" i="11"/>
  <c r="S7" i="11"/>
  <c r="R7" i="11"/>
  <c r="O7" i="11"/>
  <c r="N7" i="11"/>
  <c r="P16" i="11"/>
  <c r="R13" i="11"/>
  <c r="P7" i="11"/>
  <c r="T14" i="11"/>
  <c r="T6" i="11"/>
  <c r="T13" i="11"/>
  <c r="T15" i="11"/>
  <c r="Q13" i="11"/>
  <c r="R18" i="11"/>
  <c r="S18" i="11"/>
  <c r="O18" i="11"/>
  <c r="R10" i="11"/>
  <c r="S10" i="11"/>
  <c r="O10" i="11"/>
  <c r="T8" i="11"/>
  <c r="O8" i="11"/>
  <c r="S8" i="11"/>
  <c r="N8" i="11"/>
  <c r="R8" i="11"/>
  <c r="M8" i="11"/>
  <c r="Q8" i="11"/>
  <c r="P37" i="9"/>
  <c r="M44" i="9"/>
  <c r="N51" i="9"/>
  <c r="P49" i="9"/>
  <c r="P57" i="9"/>
  <c r="R150" i="9"/>
  <c r="T56" i="9"/>
  <c r="S57" i="9"/>
  <c r="P88" i="9"/>
  <c r="M83" i="9"/>
  <c r="T131" i="10"/>
  <c r="T180" i="10"/>
  <c r="R184" i="10"/>
  <c r="M43" i="9"/>
  <c r="O50" i="9"/>
  <c r="P51" i="9"/>
  <c r="P83" i="9"/>
  <c r="Q82" i="9"/>
  <c r="M63" i="9"/>
  <c r="N82" i="9"/>
  <c r="S93" i="9"/>
  <c r="S91" i="9"/>
  <c r="S89" i="9"/>
  <c r="S87" i="9"/>
  <c r="S85" i="9"/>
  <c r="S83" i="9"/>
  <c r="O82" i="9"/>
  <c r="R93" i="9"/>
  <c r="R91" i="9"/>
  <c r="R89" i="9"/>
  <c r="R87" i="9"/>
  <c r="R85" i="9"/>
  <c r="R83" i="9"/>
  <c r="N143" i="9"/>
  <c r="O152" i="9"/>
  <c r="N159" i="9"/>
  <c r="S153" i="9"/>
  <c r="R148" i="9"/>
  <c r="R164" i="9"/>
  <c r="Q87" i="9"/>
  <c r="Q93" i="9"/>
  <c r="T67" i="9"/>
  <c r="T87" i="9"/>
  <c r="T93" i="9"/>
  <c r="S67" i="9"/>
  <c r="S56" i="9"/>
  <c r="P94" i="9"/>
  <c r="M84" i="9"/>
  <c r="R60" i="9"/>
  <c r="R129" i="10"/>
  <c r="T173" i="10"/>
  <c r="Q122" i="10"/>
  <c r="T132" i="10"/>
  <c r="Q148" i="10"/>
  <c r="S182" i="10"/>
  <c r="S86" i="10"/>
  <c r="T123" i="10"/>
  <c r="O177" i="10"/>
  <c r="O185" i="10"/>
  <c r="T92" i="10"/>
  <c r="S173" i="10"/>
  <c r="S184" i="10"/>
  <c r="Q174" i="10"/>
  <c r="P181" i="10"/>
  <c r="M174" i="10"/>
  <c r="S187" i="10"/>
  <c r="Q5" i="6"/>
  <c r="R47" i="9"/>
  <c r="P31" i="9"/>
  <c r="M67" i="9"/>
  <c r="O156" i="9"/>
  <c r="S155" i="9"/>
  <c r="P68" i="9"/>
  <c r="O68" i="9"/>
  <c r="R125" i="10"/>
  <c r="Q130" i="10"/>
  <c r="Q121" i="10"/>
  <c r="Q40" i="9"/>
  <c r="S30" i="9"/>
  <c r="O52" i="9"/>
  <c r="P89" i="9"/>
  <c r="Q70" i="9"/>
  <c r="Q60" i="9"/>
  <c r="R82" i="9"/>
  <c r="O93" i="9"/>
  <c r="O91" i="9"/>
  <c r="O89" i="9"/>
  <c r="O87" i="9"/>
  <c r="O85" i="9"/>
  <c r="O83" i="9"/>
  <c r="S82" i="9"/>
  <c r="N93" i="9"/>
  <c r="N91" i="9"/>
  <c r="N89" i="9"/>
  <c r="N87" i="9"/>
  <c r="N85" i="9"/>
  <c r="N83" i="9"/>
  <c r="N137" i="9"/>
  <c r="O151" i="9"/>
  <c r="Q83" i="9"/>
  <c r="Q89" i="9"/>
  <c r="Q94" i="9"/>
  <c r="P63" i="9"/>
  <c r="T83" i="9"/>
  <c r="T89" i="9"/>
  <c r="T94" i="9"/>
  <c r="S62" i="9"/>
  <c r="P85" i="9"/>
  <c r="M91" i="9"/>
  <c r="N147" i="10"/>
  <c r="S125" i="10"/>
  <c r="S132" i="10"/>
  <c r="Q147" i="10"/>
  <c r="M176" i="10"/>
  <c r="T124" i="10"/>
  <c r="M154" i="10"/>
  <c r="R126" i="10"/>
  <c r="Q180" i="10"/>
  <c r="S177" i="10"/>
  <c r="T176" i="10"/>
  <c r="O184" i="10"/>
  <c r="T16" i="9"/>
  <c r="O6" i="9"/>
  <c r="O5" i="9"/>
  <c r="Q31" i="9"/>
  <c r="M34" i="9"/>
  <c r="P41" i="9"/>
  <c r="P35" i="9"/>
  <c r="T42" i="9"/>
  <c r="O38" i="9"/>
  <c r="T81" i="9"/>
  <c r="S134" i="9"/>
  <c r="N142" i="9"/>
  <c r="N135" i="9"/>
  <c r="P168" i="9"/>
  <c r="T134" i="9"/>
  <c r="O167" i="9"/>
  <c r="R145" i="9"/>
  <c r="T164" i="9"/>
  <c r="Q138" i="9"/>
  <c r="S164" i="9"/>
  <c r="P151" i="9"/>
  <c r="M151" i="9"/>
  <c r="R156" i="9"/>
  <c r="S151" i="9"/>
  <c r="N153" i="9"/>
  <c r="O150" i="9"/>
  <c r="O154" i="9"/>
  <c r="O158" i="9"/>
  <c r="M157" i="9"/>
  <c r="N169" i="9"/>
  <c r="N161" i="9"/>
  <c r="Q169" i="9"/>
  <c r="O20" i="5"/>
  <c r="P10" i="5"/>
  <c r="O19" i="7"/>
  <c r="T5" i="7"/>
  <c r="R10" i="5"/>
  <c r="T14" i="9"/>
  <c r="N16" i="9"/>
  <c r="Q37" i="9"/>
  <c r="M36" i="9"/>
  <c r="Q32" i="9"/>
  <c r="N54" i="9"/>
  <c r="P39" i="9"/>
  <c r="T34" i="9"/>
  <c r="N44" i="9"/>
  <c r="M20" i="9"/>
  <c r="O43" i="9"/>
  <c r="N21" i="9"/>
  <c r="N146" i="9"/>
  <c r="N140" i="9"/>
  <c r="R147" i="9"/>
  <c r="O155" i="9"/>
  <c r="O149" i="9"/>
  <c r="P167" i="9"/>
  <c r="M145" i="9"/>
  <c r="N151" i="9"/>
  <c r="O164" i="9"/>
  <c r="R139" i="9"/>
  <c r="T172" i="9"/>
  <c r="T163" i="9"/>
  <c r="R158" i="9"/>
  <c r="S172" i="9"/>
  <c r="S161" i="9"/>
  <c r="M159" i="9"/>
  <c r="R168" i="9"/>
  <c r="R134" i="9"/>
  <c r="Q165" i="9"/>
  <c r="P64" i="9"/>
  <c r="M64" i="9"/>
  <c r="R68" i="9"/>
  <c r="T59" i="9"/>
  <c r="Q63" i="9"/>
  <c r="O58" i="9"/>
  <c r="S60" i="9"/>
  <c r="S63" i="9"/>
  <c r="O66" i="9"/>
  <c r="S68" i="9"/>
  <c r="T58" i="9"/>
  <c r="T61" i="9"/>
  <c r="T63" i="9"/>
  <c r="T66" i="9"/>
  <c r="T68" i="9"/>
  <c r="Q68" i="9"/>
  <c r="M57" i="9"/>
  <c r="Q65" i="9"/>
  <c r="O56" i="9"/>
  <c r="S58" i="9"/>
  <c r="S61" i="9"/>
  <c r="O64" i="9"/>
  <c r="S66" i="9"/>
  <c r="P59" i="9"/>
  <c r="P62" i="9"/>
  <c r="P65" i="9"/>
  <c r="P67" i="9"/>
  <c r="S68" i="10"/>
  <c r="S56" i="10"/>
  <c r="Q68" i="10"/>
  <c r="Q63" i="10"/>
  <c r="Q60" i="10"/>
  <c r="N56" i="10"/>
  <c r="N67" i="10"/>
  <c r="S64" i="10"/>
  <c r="R60" i="10"/>
  <c r="S57" i="10"/>
  <c r="N59" i="10"/>
  <c r="N68" i="10"/>
  <c r="Q12" i="9"/>
  <c r="T8" i="9"/>
  <c r="S4" i="9"/>
  <c r="R28" i="9"/>
  <c r="Q29" i="9"/>
  <c r="P29" i="9"/>
  <c r="N52" i="9"/>
  <c r="Q39" i="9"/>
  <c r="S18" i="9"/>
  <c r="N42" i="9"/>
  <c r="O20" i="9"/>
  <c r="Q38" i="9"/>
  <c r="S21" i="9"/>
  <c r="O17" i="9"/>
  <c r="T19" i="9"/>
  <c r="P22" i="9"/>
  <c r="P25" i="9"/>
  <c r="O30" i="9"/>
  <c r="T38" i="9"/>
  <c r="P33" i="9"/>
  <c r="O48" i="9"/>
  <c r="M22" i="9"/>
  <c r="P47" i="9"/>
  <c r="N23" i="9"/>
  <c r="Q64" i="9"/>
  <c r="Q56" i="9"/>
  <c r="P102" i="9"/>
  <c r="Q75" i="9"/>
  <c r="O103" i="9"/>
  <c r="N144" i="9"/>
  <c r="N139" i="9"/>
  <c r="O159" i="9"/>
  <c r="O153" i="9"/>
  <c r="O148" i="9"/>
  <c r="P164" i="9"/>
  <c r="M137" i="9"/>
  <c r="O172" i="9"/>
  <c r="O163" i="9"/>
  <c r="S159" i="9"/>
  <c r="T171" i="9"/>
  <c r="R154" i="9"/>
  <c r="S169" i="9"/>
  <c r="T142" i="9"/>
  <c r="S160" i="9"/>
  <c r="P66" i="9"/>
  <c r="P61" i="9"/>
  <c r="S65" i="9"/>
  <c r="O60" i="9"/>
  <c r="M68" i="9"/>
  <c r="N64" i="10"/>
  <c r="R76" i="10"/>
  <c r="T78" i="10"/>
  <c r="S70" i="10"/>
  <c r="T70" i="10"/>
  <c r="O80" i="10"/>
  <c r="T75" i="10"/>
  <c r="Q62" i="10"/>
  <c r="S135" i="9"/>
  <c r="O139" i="9"/>
  <c r="T136" i="9"/>
  <c r="T145" i="9"/>
  <c r="Q146" i="9"/>
  <c r="R137" i="9"/>
  <c r="M139" i="9"/>
  <c r="N136" i="9"/>
  <c r="N141" i="9"/>
  <c r="N145" i="9"/>
  <c r="O145" i="9"/>
  <c r="T138" i="9"/>
  <c r="T146" i="9"/>
  <c r="O134" i="9"/>
  <c r="Q140" i="9"/>
  <c r="T141" i="9"/>
  <c r="Q161" i="9"/>
  <c r="Q170" i="9"/>
  <c r="R162" i="9"/>
  <c r="R166" i="9"/>
  <c r="R170" i="9"/>
  <c r="S165" i="9"/>
  <c r="N160" i="9"/>
  <c r="T167" i="9"/>
  <c r="O168" i="9"/>
  <c r="P163" i="9"/>
  <c r="P171" i="9"/>
  <c r="Q162" i="9"/>
  <c r="P160" i="9"/>
  <c r="N163" i="9"/>
  <c r="N167" i="9"/>
  <c r="N171" i="9"/>
  <c r="T189" i="9"/>
  <c r="M188" i="9"/>
  <c r="T65" i="9"/>
  <c r="T60" i="9"/>
  <c r="S64" i="9"/>
  <c r="S59" i="9"/>
  <c r="M62" i="9"/>
  <c r="R62" i="9"/>
  <c r="N60" i="10"/>
  <c r="Q167" i="10"/>
  <c r="T83" i="10"/>
  <c r="M163" i="10"/>
  <c r="R46" i="10"/>
  <c r="Q88" i="10"/>
  <c r="N177" i="10"/>
  <c r="M191" i="10"/>
  <c r="N174" i="10"/>
  <c r="N178" i="10"/>
  <c r="N182" i="10"/>
  <c r="M186" i="10"/>
  <c r="M194" i="10"/>
  <c r="O174" i="10"/>
  <c r="S180" i="10"/>
  <c r="S185" i="10"/>
  <c r="N194" i="10"/>
  <c r="R175" i="10"/>
  <c r="M179" i="10"/>
  <c r="Q182" i="10"/>
  <c r="Q186" i="10"/>
  <c r="P191" i="10"/>
  <c r="O196" i="10"/>
  <c r="N179" i="10"/>
  <c r="P196" i="10"/>
  <c r="Q188" i="10"/>
  <c r="S191" i="10"/>
  <c r="Q84" i="9"/>
  <c r="Q88" i="9"/>
  <c r="Q92" i="9"/>
  <c r="T84" i="9"/>
  <c r="T88" i="9"/>
  <c r="T92" i="9"/>
  <c r="P84" i="9"/>
  <c r="P90" i="9"/>
  <c r="M88" i="9"/>
  <c r="T91" i="10"/>
  <c r="Q171" i="10"/>
  <c r="R54" i="10"/>
  <c r="T94" i="10"/>
  <c r="N181" i="10"/>
  <c r="M195" i="10"/>
  <c r="P175" i="10"/>
  <c r="P179" i="10"/>
  <c r="P183" i="10"/>
  <c r="T187" i="10"/>
  <c r="T195" i="10"/>
  <c r="S176" i="10"/>
  <c r="S181" i="10"/>
  <c r="N186" i="10"/>
  <c r="N198" i="10"/>
  <c r="O176" i="10"/>
  <c r="R179" i="10"/>
  <c r="R183" i="10"/>
  <c r="P187" i="10"/>
  <c r="O192" i="10"/>
  <c r="Q198" i="10"/>
  <c r="P184" i="10"/>
  <c r="R176" i="10"/>
  <c r="Q192" i="10"/>
  <c r="S195" i="10"/>
  <c r="Q111" i="10"/>
  <c r="R180" i="10"/>
  <c r="Q196" i="10"/>
  <c r="O163" i="10"/>
  <c r="Q175" i="10"/>
  <c r="Q179" i="10"/>
  <c r="Q183" i="10"/>
  <c r="O189" i="10"/>
  <c r="O197" i="10"/>
  <c r="M175" i="10"/>
  <c r="P177" i="10"/>
  <c r="O180" i="10"/>
  <c r="M183" i="10"/>
  <c r="P185" i="10"/>
  <c r="S189" i="10"/>
  <c r="S193" i="10"/>
  <c r="S197" i="10"/>
  <c r="R174" i="10"/>
  <c r="T179" i="10"/>
  <c r="R185" i="10"/>
  <c r="Q191" i="10"/>
  <c r="M173" i="10"/>
  <c r="M177" i="10"/>
  <c r="M181" i="10"/>
  <c r="M185" i="10"/>
  <c r="P189" i="10"/>
  <c r="P193" i="10"/>
  <c r="P197" i="10"/>
  <c r="N188" i="10"/>
  <c r="N192" i="10"/>
  <c r="N196" i="10"/>
  <c r="P176" i="10"/>
  <c r="M182" i="10"/>
  <c r="P192" i="10"/>
  <c r="T174" i="10"/>
  <c r="T178" i="10"/>
  <c r="T182" i="10"/>
  <c r="S186" i="10"/>
  <c r="S190" i="10"/>
  <c r="S194" i="10"/>
  <c r="S198" i="10"/>
  <c r="Q189" i="10"/>
  <c r="Q193" i="10"/>
  <c r="P198" i="10"/>
  <c r="R177" i="10"/>
  <c r="R182" i="10"/>
  <c r="Q187" i="10"/>
  <c r="Q195" i="10"/>
  <c r="O175" i="10"/>
  <c r="O179" i="10"/>
  <c r="N187" i="10"/>
  <c r="N191" i="10"/>
  <c r="N195" i="10"/>
  <c r="P186" i="10"/>
  <c r="P190" i="10"/>
  <c r="P194" i="10"/>
  <c r="M147" i="10"/>
  <c r="N151" i="10"/>
  <c r="N155" i="10"/>
  <c r="N159" i="10"/>
  <c r="P139" i="10"/>
  <c r="O147" i="10"/>
  <c r="M149" i="10"/>
  <c r="M152" i="10"/>
  <c r="O154" i="10"/>
  <c r="O157" i="10"/>
  <c r="N134" i="10"/>
  <c r="N149" i="10"/>
  <c r="M155" i="10"/>
  <c r="R156" i="10"/>
  <c r="S134" i="10"/>
  <c r="R150" i="10"/>
  <c r="N140" i="10"/>
  <c r="P148" i="10"/>
  <c r="P137" i="10"/>
  <c r="P145" i="10"/>
  <c r="N157" i="10"/>
  <c r="N135" i="10"/>
  <c r="P152" i="10"/>
  <c r="N141" i="10"/>
  <c r="Q149" i="10"/>
  <c r="Q155" i="10"/>
  <c r="N138" i="10"/>
  <c r="R149" i="10"/>
  <c r="O156" i="10"/>
  <c r="P154" i="10"/>
  <c r="M134" i="10"/>
  <c r="M136" i="10"/>
  <c r="M144" i="10"/>
  <c r="Q152" i="10"/>
  <c r="O134" i="10"/>
  <c r="M137" i="10"/>
  <c r="M141" i="10"/>
  <c r="M145" i="10"/>
  <c r="O149" i="10"/>
  <c r="T155" i="10"/>
  <c r="P134" i="10"/>
  <c r="O138" i="10"/>
  <c r="O142" i="10"/>
  <c r="O146" i="10"/>
  <c r="N150" i="10"/>
  <c r="M158" i="10"/>
  <c r="N139" i="10"/>
  <c r="S149" i="10"/>
  <c r="R153" i="10"/>
  <c r="R157" i="10"/>
  <c r="P135" i="10"/>
  <c r="P143" i="10"/>
  <c r="N148" i="10"/>
  <c r="P150" i="10"/>
  <c r="O153" i="10"/>
  <c r="M156" i="10"/>
  <c r="O158" i="10"/>
  <c r="N142" i="10"/>
  <c r="T147" i="10"/>
  <c r="M150" i="10"/>
  <c r="P153" i="10"/>
  <c r="T156" i="10"/>
  <c r="T150" i="10"/>
  <c r="T154" i="10"/>
  <c r="T158" i="10"/>
  <c r="R151" i="10"/>
  <c r="M159" i="10"/>
  <c r="R152" i="10"/>
  <c r="O139" i="10"/>
  <c r="S142" i="10"/>
  <c r="R158" i="10"/>
  <c r="N136" i="10"/>
  <c r="N144" i="10"/>
  <c r="S154" i="10"/>
  <c r="P141" i="10"/>
  <c r="P149" i="10"/>
  <c r="T148" i="10"/>
  <c r="P156" i="10"/>
  <c r="S147" i="10"/>
  <c r="S152" i="10"/>
  <c r="T157" i="10"/>
  <c r="P147" i="10"/>
  <c r="O152" i="10"/>
  <c r="R159" i="10"/>
  <c r="P158" i="10"/>
  <c r="P155" i="10"/>
  <c r="S138" i="10"/>
  <c r="S146" i="10"/>
  <c r="R154" i="10"/>
  <c r="T134" i="10"/>
  <c r="T138" i="10"/>
  <c r="T142" i="10"/>
  <c r="T146" i="10"/>
  <c r="S150" i="10"/>
  <c r="S158" i="10"/>
  <c r="S135" i="10"/>
  <c r="S139" i="10"/>
  <c r="S143" i="10"/>
  <c r="R147" i="10"/>
  <c r="N153" i="10"/>
  <c r="N143" i="10"/>
  <c r="O150" i="10"/>
  <c r="N154" i="10"/>
  <c r="N158" i="10"/>
  <c r="N137" i="10"/>
  <c r="N145" i="10"/>
  <c r="R148" i="10"/>
  <c r="Q151" i="10"/>
  <c r="T153" i="10"/>
  <c r="S156" i="10"/>
  <c r="Q159" i="10"/>
  <c r="N146" i="10"/>
  <c r="O148" i="10"/>
  <c r="M151" i="10"/>
  <c r="Q154" i="10"/>
  <c r="P157" i="10"/>
  <c r="N152" i="10"/>
  <c r="N156" i="10"/>
  <c r="M124" i="10"/>
  <c r="M132" i="10"/>
  <c r="N126" i="10"/>
  <c r="R52" i="10"/>
  <c r="R78" i="10"/>
  <c r="P122" i="10"/>
  <c r="P130" i="10"/>
  <c r="S73" i="10"/>
  <c r="O125" i="10"/>
  <c r="T125" i="10"/>
  <c r="T133" i="10"/>
  <c r="M120" i="10"/>
  <c r="P119" i="10"/>
  <c r="O109" i="10"/>
  <c r="R92" i="10"/>
  <c r="R88" i="10"/>
  <c r="R84" i="10"/>
  <c r="Q79" i="10"/>
  <c r="Q71" i="10"/>
  <c r="N63" i="10"/>
  <c r="O55" i="10"/>
  <c r="T47" i="10"/>
  <c r="R44" i="10"/>
  <c r="R55" i="10"/>
  <c r="T62" i="10"/>
  <c r="R70" i="10"/>
  <c r="R81" i="10"/>
  <c r="T88" i="10"/>
  <c r="N103" i="10"/>
  <c r="P109" i="10"/>
  <c r="N113" i="10"/>
  <c r="M116" i="10"/>
  <c r="R119" i="10"/>
  <c r="Q123" i="10"/>
  <c r="Q127" i="10"/>
  <c r="Q131" i="10"/>
  <c r="S55" i="10"/>
  <c r="T65" i="10"/>
  <c r="Q76" i="10"/>
  <c r="R86" i="10"/>
  <c r="P98" i="10"/>
  <c r="O108" i="10"/>
  <c r="S112" i="10"/>
  <c r="O116" i="10"/>
  <c r="S121" i="10"/>
  <c r="S129" i="10"/>
  <c r="S133" i="10"/>
  <c r="T120" i="10"/>
  <c r="S123" i="10"/>
  <c r="Q126" i="10"/>
  <c r="T128" i="10"/>
  <c r="S131" i="10"/>
  <c r="R50" i="10"/>
  <c r="Q58" i="10"/>
  <c r="Q66" i="10"/>
  <c r="T74" i="10"/>
  <c r="S82" i="10"/>
  <c r="S90" i="10"/>
  <c r="Q100" i="10"/>
  <c r="R109" i="10"/>
  <c r="T111" i="10"/>
  <c r="R114" i="10"/>
  <c r="R117" i="10"/>
  <c r="T119" i="10"/>
  <c r="R122" i="10"/>
  <c r="Q125" i="10"/>
  <c r="T127" i="10"/>
  <c r="R130" i="10"/>
  <c r="Q133" i="10"/>
  <c r="N108" i="10"/>
  <c r="P110" i="10"/>
  <c r="N112" i="10"/>
  <c r="P114" i="10"/>
  <c r="N116" i="10"/>
  <c r="P118" i="10"/>
  <c r="N120" i="10"/>
  <c r="O122" i="10"/>
  <c r="O126" i="10"/>
  <c r="O130" i="10"/>
  <c r="T117" i="10"/>
  <c r="M76" i="10"/>
  <c r="M128" i="10"/>
  <c r="P126" i="10"/>
  <c r="S52" i="10"/>
  <c r="T126" i="10"/>
  <c r="N133" i="10"/>
  <c r="M123" i="10"/>
  <c r="O128" i="10"/>
  <c r="M131" i="10"/>
  <c r="O133" i="10"/>
  <c r="T48" i="10"/>
  <c r="R72" i="10"/>
  <c r="R80" i="10"/>
  <c r="S97" i="10"/>
  <c r="M122" i="10"/>
  <c r="P124" i="10"/>
  <c r="O127" i="10"/>
  <c r="M130" i="10"/>
  <c r="P132" i="10"/>
  <c r="T121" i="10"/>
  <c r="T129" i="10"/>
  <c r="R128" i="10"/>
  <c r="R115" i="10"/>
  <c r="Q108" i="10"/>
  <c r="O76" i="10"/>
  <c r="O52" i="10"/>
  <c r="R45" i="10"/>
  <c r="R47" i="10"/>
  <c r="S65" i="10"/>
  <c r="R73" i="10"/>
  <c r="S91" i="10"/>
  <c r="R107" i="10"/>
  <c r="N110" i="10"/>
  <c r="T113" i="10"/>
  <c r="T116" i="10"/>
  <c r="S120" i="10"/>
  <c r="S124" i="10"/>
  <c r="S128" i="10"/>
  <c r="M133" i="10"/>
  <c r="T57" i="10"/>
  <c r="R68" i="10"/>
  <c r="S78" i="10"/>
  <c r="Q89" i="10"/>
  <c r="O101" i="10"/>
  <c r="S109" i="10"/>
  <c r="O113" i="10"/>
  <c r="S117" i="10"/>
  <c r="T122" i="10"/>
  <c r="T130" i="10"/>
  <c r="N132" i="10"/>
  <c r="O121" i="10"/>
  <c r="O124" i="10"/>
  <c r="M127" i="10"/>
  <c r="O129" i="10"/>
  <c r="O132" i="10"/>
  <c r="T44" i="10"/>
  <c r="T52" i="10"/>
  <c r="S60" i="10"/>
  <c r="Q84" i="10"/>
  <c r="T102" i="10"/>
  <c r="M110" i="10"/>
  <c r="P112" i="10"/>
  <c r="N115" i="10"/>
  <c r="M118" i="10"/>
  <c r="P120" i="10"/>
  <c r="O123" i="10"/>
  <c r="M126" i="10"/>
  <c r="P128" i="10"/>
  <c r="O131" i="10"/>
  <c r="R108" i="10"/>
  <c r="T110" i="10"/>
  <c r="R112" i="10"/>
  <c r="T114" i="10"/>
  <c r="R116" i="10"/>
  <c r="T118" i="10"/>
  <c r="R120" i="10"/>
  <c r="R123" i="10"/>
  <c r="R127" i="10"/>
  <c r="T112" i="10"/>
  <c r="S30" i="10"/>
  <c r="P38" i="10"/>
  <c r="Q42" i="10"/>
  <c r="Q40" i="10"/>
  <c r="S37" i="10"/>
  <c r="O31" i="10"/>
  <c r="Q34" i="10"/>
  <c r="S34" i="10"/>
  <c r="S42" i="10"/>
  <c r="Q41" i="10"/>
  <c r="T34" i="10"/>
  <c r="R32" i="10"/>
  <c r="S39" i="10"/>
  <c r="S38" i="10"/>
  <c r="S32" i="10"/>
  <c r="S31" i="10"/>
  <c r="Q32" i="10"/>
  <c r="M42" i="10"/>
  <c r="Q35" i="10"/>
  <c r="R34" i="10"/>
  <c r="T36" i="10"/>
  <c r="N162" i="10"/>
  <c r="P169" i="10"/>
  <c r="N97" i="10"/>
  <c r="M41" i="10"/>
  <c r="T38" i="10"/>
  <c r="P32" i="10"/>
  <c r="R38" i="10"/>
  <c r="T35" i="10"/>
  <c r="R33" i="10"/>
  <c r="P31" i="10"/>
  <c r="S41" i="10"/>
  <c r="P40" i="10"/>
  <c r="M38" i="10"/>
  <c r="S36" i="10"/>
  <c r="P34" i="10"/>
  <c r="S33" i="10"/>
  <c r="Q31" i="10"/>
  <c r="M30" i="10"/>
  <c r="N42" i="10"/>
  <c r="N40" i="10"/>
  <c r="P39" i="10"/>
  <c r="R36" i="10"/>
  <c r="R30" i="10"/>
  <c r="P42" i="10"/>
  <c r="Q39" i="10"/>
  <c r="Q37" i="10"/>
  <c r="O35" i="10"/>
  <c r="M33" i="10"/>
  <c r="T30" i="10"/>
  <c r="R41" i="10"/>
  <c r="N37" i="10"/>
  <c r="N34" i="10"/>
  <c r="N32" i="10"/>
  <c r="N33" i="10"/>
  <c r="T39" i="10"/>
  <c r="P35" i="10"/>
  <c r="R40" i="10"/>
  <c r="N30" i="10"/>
  <c r="N36" i="10"/>
  <c r="N41" i="10"/>
  <c r="O32" i="10"/>
  <c r="M35" i="10"/>
  <c r="O37" i="10"/>
  <c r="O40" i="10"/>
  <c r="T50" i="10"/>
  <c r="P47" i="10"/>
  <c r="M46" i="10"/>
  <c r="T43" i="10"/>
  <c r="P55" i="10"/>
  <c r="P51" i="10"/>
  <c r="R49" i="10"/>
  <c r="S46" i="10"/>
  <c r="T54" i="10"/>
  <c r="N48" i="10"/>
  <c r="T46" i="10"/>
  <c r="P45" i="10"/>
  <c r="N43" i="10"/>
  <c r="S54" i="10"/>
  <c r="Q52" i="10"/>
  <c r="S50" i="10"/>
  <c r="S48" i="10"/>
  <c r="O47" i="10"/>
  <c r="M45" i="10"/>
  <c r="O44" i="10"/>
  <c r="S43" i="10"/>
  <c r="T55" i="10"/>
  <c r="T51" i="10"/>
  <c r="Q44" i="10"/>
  <c r="R53" i="10"/>
  <c r="O43" i="10"/>
  <c r="S47" i="10"/>
  <c r="M53" i="10"/>
  <c r="S44" i="10"/>
  <c r="O48" i="10"/>
  <c r="M54" i="10"/>
  <c r="Q45" i="10"/>
  <c r="M49" i="10"/>
  <c r="N45" i="10"/>
  <c r="M48" i="10"/>
  <c r="P50" i="10"/>
  <c r="N53" i="10"/>
  <c r="S63" i="10"/>
  <c r="T60" i="10"/>
  <c r="P68" i="10"/>
  <c r="Q65" i="10"/>
  <c r="R63" i="10"/>
  <c r="Q61" i="10"/>
  <c r="R59" i="10"/>
  <c r="Q57" i="10"/>
  <c r="S67" i="10"/>
  <c r="T64" i="10"/>
  <c r="T56" i="10"/>
  <c r="R67" i="10"/>
  <c r="S66" i="10"/>
  <c r="P64" i="10"/>
  <c r="S62" i="10"/>
  <c r="P60" i="10"/>
  <c r="S58" i="10"/>
  <c r="P56" i="10"/>
  <c r="T68" i="10"/>
  <c r="S59" i="10"/>
  <c r="N62" i="10"/>
  <c r="M63" i="10"/>
  <c r="N58" i="10"/>
  <c r="N66" i="10"/>
  <c r="O58" i="10"/>
  <c r="M61" i="10"/>
  <c r="O63" i="10"/>
  <c r="O66" i="10"/>
  <c r="T76" i="10"/>
  <c r="T73" i="10"/>
  <c r="P81" i="10"/>
  <c r="R79" i="10"/>
  <c r="P77" i="10"/>
  <c r="R75" i="10"/>
  <c r="P73" i="10"/>
  <c r="R71" i="10"/>
  <c r="T80" i="10"/>
  <c r="T77" i="10"/>
  <c r="T69" i="10"/>
  <c r="S80" i="10"/>
  <c r="Q78" i="10"/>
  <c r="S76" i="10"/>
  <c r="Q74" i="10"/>
  <c r="S72" i="10"/>
  <c r="Q70" i="10"/>
  <c r="P69" i="10"/>
  <c r="T81" i="10"/>
  <c r="T72" i="10"/>
  <c r="M71" i="10"/>
  <c r="M79" i="10"/>
  <c r="M72" i="10"/>
  <c r="M80" i="10"/>
  <c r="M75" i="10"/>
  <c r="N71" i="10"/>
  <c r="M74" i="10"/>
  <c r="P76" i="10"/>
  <c r="N79" i="10"/>
  <c r="M94" i="10"/>
  <c r="T90" i="10"/>
  <c r="T82" i="10"/>
  <c r="Q91" i="10"/>
  <c r="R89" i="10"/>
  <c r="Q87" i="10"/>
  <c r="S84" i="10"/>
  <c r="S89" i="10"/>
  <c r="T86" i="10"/>
  <c r="S92" i="10"/>
  <c r="P90" i="10"/>
  <c r="S88" i="10"/>
  <c r="P86" i="10"/>
  <c r="R85" i="10"/>
  <c r="Q83" i="10"/>
  <c r="P82" i="10"/>
  <c r="S85" i="10"/>
  <c r="N88" i="10"/>
  <c r="P94" i="10"/>
  <c r="M89" i="10"/>
  <c r="N94" i="10"/>
  <c r="N84" i="10"/>
  <c r="N92" i="10"/>
  <c r="O84" i="10"/>
  <c r="M87" i="10"/>
  <c r="O89" i="10"/>
  <c r="O92" i="10"/>
  <c r="R96" i="10"/>
  <c r="N100" i="10"/>
  <c r="R104" i="10"/>
  <c r="N51" i="10"/>
  <c r="P53" i="10"/>
  <c r="M56" i="10"/>
  <c r="P58" i="10"/>
  <c r="O61" i="10"/>
  <c r="M64" i="10"/>
  <c r="P66" i="10"/>
  <c r="N69" i="10"/>
  <c r="P71" i="10"/>
  <c r="N74" i="10"/>
  <c r="N77" i="10"/>
  <c r="P79" i="10"/>
  <c r="M82" i="10"/>
  <c r="P84" i="10"/>
  <c r="O87" i="10"/>
  <c r="M90" i="10"/>
  <c r="P92" i="10"/>
  <c r="M96" i="10"/>
  <c r="M99" i="10"/>
  <c r="S102" i="10"/>
  <c r="Q105" i="10"/>
  <c r="T160" i="10"/>
  <c r="M171" i="10"/>
  <c r="R164" i="10"/>
  <c r="N31" i="10"/>
  <c r="P33" i="10"/>
  <c r="N35" i="10"/>
  <c r="P37" i="10"/>
  <c r="N39" i="10"/>
  <c r="P41" i="10"/>
  <c r="M43" i="10"/>
  <c r="O45" i="10"/>
  <c r="M47" i="10"/>
  <c r="O49" i="10"/>
  <c r="M51" i="10"/>
  <c r="O53" i="10"/>
  <c r="M55" i="10"/>
  <c r="N57" i="10"/>
  <c r="P59" i="10"/>
  <c r="N61" i="10"/>
  <c r="P63" i="10"/>
  <c r="N65" i="10"/>
  <c r="P67" i="10"/>
  <c r="M69" i="10"/>
  <c r="O71" i="10"/>
  <c r="M73" i="10"/>
  <c r="O75" i="10"/>
  <c r="M77" i="10"/>
  <c r="O79" i="10"/>
  <c r="M81" i="10"/>
  <c r="N83" i="10"/>
  <c r="P85" i="10"/>
  <c r="N87" i="10"/>
  <c r="P89" i="10"/>
  <c r="N91" i="10"/>
  <c r="M93" i="10"/>
  <c r="O95" i="10"/>
  <c r="O98" i="10"/>
  <c r="M101" i="10"/>
  <c r="O103" i="10"/>
  <c r="O106" i="10"/>
  <c r="R136" i="10"/>
  <c r="R140" i="10"/>
  <c r="R144" i="10"/>
  <c r="O160" i="10"/>
  <c r="S164" i="10"/>
  <c r="T135" i="10"/>
  <c r="R137" i="10"/>
  <c r="T139" i="10"/>
  <c r="R141" i="10"/>
  <c r="T143" i="10"/>
  <c r="R145" i="10"/>
  <c r="R160" i="10"/>
  <c r="T162" i="10"/>
  <c r="R166" i="10"/>
  <c r="R170" i="10"/>
  <c r="O93" i="10"/>
  <c r="P95" i="10"/>
  <c r="M98" i="10"/>
  <c r="S100" i="10"/>
  <c r="P103" i="10"/>
  <c r="M106" i="10"/>
  <c r="Q135" i="10"/>
  <c r="Q139" i="10"/>
  <c r="Q143" i="10"/>
  <c r="O164" i="10"/>
  <c r="O165" i="10"/>
  <c r="N170" i="10"/>
  <c r="Q160" i="10"/>
  <c r="S169" i="10"/>
  <c r="Q99" i="10"/>
  <c r="M67" i="10"/>
  <c r="R42" i="10"/>
  <c r="Q161" i="10"/>
  <c r="S172" i="10"/>
  <c r="Q170" i="10"/>
  <c r="S168" i="10"/>
  <c r="Q166" i="10"/>
  <c r="O171" i="10"/>
  <c r="M169" i="10"/>
  <c r="O166" i="10"/>
  <c r="M164" i="10"/>
  <c r="O162" i="10"/>
  <c r="M160" i="10"/>
  <c r="O172" i="10"/>
  <c r="M170" i="10"/>
  <c r="O168" i="10"/>
  <c r="T170" i="10"/>
  <c r="Q168" i="10"/>
  <c r="T165" i="10"/>
  <c r="R163" i="10"/>
  <c r="T161" i="10"/>
  <c r="S171" i="10"/>
  <c r="Q169" i="10"/>
  <c r="S166" i="10"/>
  <c r="T164" i="10"/>
  <c r="T169" i="10"/>
  <c r="S163" i="10"/>
  <c r="S160" i="10"/>
  <c r="M172" i="10"/>
  <c r="T171" i="10"/>
  <c r="R169" i="10"/>
  <c r="T167" i="10"/>
  <c r="O170" i="10"/>
  <c r="O167" i="10"/>
  <c r="P165" i="10"/>
  <c r="N163" i="10"/>
  <c r="P161" i="10"/>
  <c r="N171" i="10"/>
  <c r="P168" i="10"/>
  <c r="N166" i="10"/>
  <c r="P164" i="10"/>
  <c r="T168" i="10"/>
  <c r="P162" i="10"/>
  <c r="N160" i="10"/>
  <c r="R165" i="10"/>
  <c r="O100" i="10"/>
  <c r="N105" i="10"/>
  <c r="S161" i="10"/>
  <c r="Q163" i="10"/>
  <c r="T166" i="10"/>
  <c r="S98" i="10"/>
  <c r="M166" i="10"/>
  <c r="P104" i="10"/>
  <c r="O97" i="10"/>
  <c r="O78" i="10"/>
  <c r="O74" i="10"/>
  <c r="O70" i="10"/>
  <c r="R66" i="10"/>
  <c r="R62" i="10"/>
  <c r="R58" i="10"/>
  <c r="O54" i="10"/>
  <c r="O50" i="10"/>
  <c r="N47" i="10"/>
  <c r="P43" i="10"/>
  <c r="S40" i="10"/>
  <c r="M37" i="10"/>
  <c r="M34" i="10"/>
  <c r="P30" i="10"/>
  <c r="Q30" i="10"/>
  <c r="T32" i="10"/>
  <c r="S35" i="10"/>
  <c r="Q38" i="10"/>
  <c r="T40" i="10"/>
  <c r="R43" i="10"/>
  <c r="T45" i="10"/>
  <c r="R48" i="10"/>
  <c r="R51" i="10"/>
  <c r="T53" i="10"/>
  <c r="Q56" i="10"/>
  <c r="T58" i="10"/>
  <c r="S61" i="10"/>
  <c r="Q64" i="10"/>
  <c r="T66" i="10"/>
  <c r="R69" i="10"/>
  <c r="T71" i="10"/>
  <c r="R74" i="10"/>
  <c r="R77" i="10"/>
  <c r="T79" i="10"/>
  <c r="Q82" i="10"/>
  <c r="T84" i="10"/>
  <c r="S87" i="10"/>
  <c r="Q90" i="10"/>
  <c r="T93" i="10"/>
  <c r="P97" i="10"/>
  <c r="T101" i="10"/>
  <c r="P105" i="10"/>
  <c r="P160" i="10"/>
  <c r="S51" i="10"/>
  <c r="Q54" i="10"/>
  <c r="R56" i="10"/>
  <c r="Q59" i="10"/>
  <c r="T61" i="10"/>
  <c r="R64" i="10"/>
  <c r="Q67" i="10"/>
  <c r="S69" i="10"/>
  <c r="Q72" i="10"/>
  <c r="S74" i="10"/>
  <c r="S77" i="10"/>
  <c r="Q80" i="10"/>
  <c r="R82" i="10"/>
  <c r="Q85" i="10"/>
  <c r="T87" i="10"/>
  <c r="R90" i="10"/>
  <c r="N93" i="10"/>
  <c r="T96" i="10"/>
  <c r="S99" i="10"/>
  <c r="Q103" i="10"/>
  <c r="P106" i="10"/>
  <c r="N165" i="10"/>
  <c r="N172" i="10"/>
  <c r="Q165" i="10"/>
  <c r="R31" i="10"/>
  <c r="T33" i="10"/>
  <c r="R35" i="10"/>
  <c r="T37" i="10"/>
  <c r="R39" i="10"/>
  <c r="T41" i="10"/>
  <c r="Q43" i="10"/>
  <c r="S45" i="10"/>
  <c r="Q47" i="10"/>
  <c r="S49" i="10"/>
  <c r="Q51" i="10"/>
  <c r="S53" i="10"/>
  <c r="Q55" i="10"/>
  <c r="R57" i="10"/>
  <c r="T59" i="10"/>
  <c r="R61" i="10"/>
  <c r="T63" i="10"/>
  <c r="R65" i="10"/>
  <c r="T67" i="10"/>
  <c r="Q69" i="10"/>
  <c r="S71" i="10"/>
  <c r="Q73" i="10"/>
  <c r="S75" i="10"/>
  <c r="Q77" i="10"/>
  <c r="S79" i="10"/>
  <c r="Q81" i="10"/>
  <c r="R83" i="10"/>
  <c r="T85" i="10"/>
  <c r="R87" i="10"/>
  <c r="T89" i="10"/>
  <c r="R91" i="10"/>
  <c r="R93" i="10"/>
  <c r="Q96" i="10"/>
  <c r="T98" i="10"/>
  <c r="S101" i="10"/>
  <c r="Q104" i="10"/>
  <c r="T106" i="10"/>
  <c r="O143" i="10"/>
  <c r="O135" i="10"/>
  <c r="T137" i="10"/>
  <c r="T145" i="10"/>
  <c r="O145" i="10"/>
  <c r="M143" i="10"/>
  <c r="O141" i="10"/>
  <c r="M139" i="10"/>
  <c r="O137" i="10"/>
  <c r="M135" i="10"/>
  <c r="R146" i="10"/>
  <c r="T144" i="10"/>
  <c r="R142" i="10"/>
  <c r="T140" i="10"/>
  <c r="R138" i="10"/>
  <c r="T136" i="10"/>
  <c r="R134" i="10"/>
  <c r="Q137" i="10"/>
  <c r="Q141" i="10"/>
  <c r="Q145" i="10"/>
  <c r="O161" i="10"/>
  <c r="M167" i="10"/>
  <c r="O136" i="10"/>
  <c r="M138" i="10"/>
  <c r="O140" i="10"/>
  <c r="M142" i="10"/>
  <c r="O144" i="10"/>
  <c r="M146" i="10"/>
  <c r="M161" i="10"/>
  <c r="P163" i="10"/>
  <c r="R167" i="10"/>
  <c r="R171" i="10"/>
  <c r="S93" i="10"/>
  <c r="O96" i="10"/>
  <c r="Q98" i="10"/>
  <c r="N101" i="10"/>
  <c r="O104" i="10"/>
  <c r="P136" i="10"/>
  <c r="P140" i="10"/>
  <c r="P144" i="10"/>
  <c r="M165" i="10"/>
  <c r="S165" i="10"/>
  <c r="S170" i="10"/>
  <c r="S162" i="10"/>
  <c r="Q172" i="10"/>
  <c r="N169" i="10"/>
  <c r="P93" i="10"/>
  <c r="M59" i="10"/>
  <c r="N38" i="10"/>
  <c r="Q107" i="10"/>
  <c r="S103" i="10"/>
  <c r="P102" i="10"/>
  <c r="P101" i="10"/>
  <c r="T97" i="10"/>
  <c r="N96" i="10"/>
  <c r="S106" i="10"/>
  <c r="O105" i="10"/>
  <c r="Q101" i="10"/>
  <c r="R100" i="10"/>
  <c r="N99" i="10"/>
  <c r="P96" i="10"/>
  <c r="R95" i="10"/>
  <c r="R106" i="10"/>
  <c r="M100" i="10"/>
  <c r="M95" i="10"/>
  <c r="T100" i="10"/>
  <c r="S95" i="10"/>
  <c r="M103" i="10"/>
  <c r="T107" i="10"/>
  <c r="R105" i="10"/>
  <c r="T103" i="10"/>
  <c r="R101" i="10"/>
  <c r="T99" i="10"/>
  <c r="R97" i="10"/>
  <c r="T95" i="10"/>
  <c r="R98" i="10"/>
  <c r="N104" i="10"/>
  <c r="Q102" i="10"/>
  <c r="S167" i="10"/>
  <c r="T105" i="10"/>
  <c r="N107" i="10"/>
  <c r="T163" i="10"/>
  <c r="R103" i="10"/>
  <c r="O81" i="10"/>
  <c r="O77" i="10"/>
  <c r="O73" i="10"/>
  <c r="O69" i="10"/>
  <c r="P65" i="10"/>
  <c r="P61" i="10"/>
  <c r="P57" i="10"/>
  <c r="Q53" i="10"/>
  <c r="Q49" i="10"/>
  <c r="Q46" i="10"/>
  <c r="T42" i="10"/>
  <c r="O39" i="10"/>
  <c r="P36" i="10"/>
  <c r="Q33" i="10"/>
  <c r="R37" i="10"/>
  <c r="M31" i="10"/>
  <c r="O33" i="10"/>
  <c r="O36" i="10"/>
  <c r="M39" i="10"/>
  <c r="O41" i="10"/>
  <c r="M44" i="10"/>
  <c r="P46" i="10"/>
  <c r="N49" i="10"/>
  <c r="M52" i="10"/>
  <c r="P54" i="10"/>
  <c r="M57" i="10"/>
  <c r="O59" i="10"/>
  <c r="O62" i="10"/>
  <c r="M65" i="10"/>
  <c r="O67" i="10"/>
  <c r="M70" i="10"/>
  <c r="P72" i="10"/>
  <c r="N75" i="10"/>
  <c r="M78" i="10"/>
  <c r="P80" i="10"/>
  <c r="M83" i="10"/>
  <c r="O85" i="10"/>
  <c r="O88" i="10"/>
  <c r="M91" i="10"/>
  <c r="Q94" i="10"/>
  <c r="N98" i="10"/>
  <c r="R102" i="10"/>
  <c r="N106" i="10"/>
  <c r="R162" i="10"/>
  <c r="P49" i="10"/>
  <c r="N52" i="10"/>
  <c r="N55" i="10"/>
  <c r="O57" i="10"/>
  <c r="M60" i="10"/>
  <c r="P62" i="10"/>
  <c r="O65" i="10"/>
  <c r="M68" i="10"/>
  <c r="N70" i="10"/>
  <c r="N73" i="10"/>
  <c r="P75" i="10"/>
  <c r="N78" i="10"/>
  <c r="N81" i="10"/>
  <c r="O83" i="10"/>
  <c r="M86" i="10"/>
  <c r="P88" i="10"/>
  <c r="O91" i="10"/>
  <c r="S94" i="10"/>
  <c r="Q97" i="10"/>
  <c r="P100" i="10"/>
  <c r="M104" i="10"/>
  <c r="M107" i="10"/>
  <c r="P166" i="10"/>
  <c r="M162" i="10"/>
  <c r="M168" i="10"/>
  <c r="O30" i="10"/>
  <c r="M32" i="10"/>
  <c r="O34" i="10"/>
  <c r="M36" i="10"/>
  <c r="O38" i="10"/>
  <c r="M40" i="10"/>
  <c r="O42" i="10"/>
  <c r="P44" i="10"/>
  <c r="N46" i="10"/>
  <c r="P48" i="10"/>
  <c r="N50" i="10"/>
  <c r="P52" i="10"/>
  <c r="N54" i="10"/>
  <c r="O56" i="10"/>
  <c r="M58" i="10"/>
  <c r="O60" i="10"/>
  <c r="M62" i="10"/>
  <c r="O64" i="10"/>
  <c r="M66" i="10"/>
  <c r="O68" i="10"/>
  <c r="P70" i="10"/>
  <c r="N72" i="10"/>
  <c r="P74" i="10"/>
  <c r="N76" i="10"/>
  <c r="P78" i="10"/>
  <c r="N80" i="10"/>
  <c r="O82" i="10"/>
  <c r="M84" i="10"/>
  <c r="O86" i="10"/>
  <c r="M88" i="10"/>
  <c r="O90" i="10"/>
  <c r="M92" i="10"/>
  <c r="O94" i="10"/>
  <c r="M97" i="10"/>
  <c r="O99" i="10"/>
  <c r="O102" i="10"/>
  <c r="M105" i="10"/>
  <c r="O107" i="10"/>
  <c r="Q134" i="10"/>
  <c r="P138" i="10"/>
  <c r="P142" i="10"/>
  <c r="P146" i="10"/>
  <c r="Q162" i="10"/>
  <c r="N168" i="10"/>
  <c r="S136" i="10"/>
  <c r="Q138" i="10"/>
  <c r="S140" i="10"/>
  <c r="Q142" i="10"/>
  <c r="S144" i="10"/>
  <c r="Q146" i="10"/>
  <c r="R161" i="10"/>
  <c r="N164" i="10"/>
  <c r="R168" i="10"/>
  <c r="R172" i="10"/>
  <c r="R94" i="10"/>
  <c r="S96" i="10"/>
  <c r="P99" i="10"/>
  <c r="M102" i="10"/>
  <c r="S104" i="10"/>
  <c r="P107" i="10"/>
  <c r="S137" i="10"/>
  <c r="S141" i="10"/>
  <c r="S145" i="10"/>
  <c r="N161" i="10"/>
  <c r="T172" i="10"/>
  <c r="N167" i="10"/>
  <c r="P172" i="10"/>
  <c r="Q164" i="10"/>
  <c r="P171" i="10"/>
  <c r="M85" i="10"/>
  <c r="M50" i="10"/>
  <c r="T31" i="10"/>
  <c r="N125" i="10"/>
  <c r="M129" i="10"/>
  <c r="R124" i="10"/>
  <c r="M121" i="10"/>
  <c r="N130" i="10"/>
  <c r="N124" i="10"/>
  <c r="R132" i="10"/>
  <c r="P127" i="10"/>
  <c r="N122" i="10"/>
  <c r="S122" i="10"/>
  <c r="Q124" i="10"/>
  <c r="S126" i="10"/>
  <c r="Q128" i="10"/>
  <c r="S130" i="10"/>
  <c r="Q132" i="10"/>
  <c r="O151" i="10"/>
  <c r="M153" i="10"/>
  <c r="O155" i="10"/>
  <c r="M157" i="10"/>
  <c r="T185" i="10"/>
  <c r="T181" i="10"/>
  <c r="N175" i="10"/>
  <c r="M178" i="10"/>
  <c r="P180" i="10"/>
  <c r="N183" i="10"/>
  <c r="N189" i="10"/>
  <c r="N193" i="10"/>
  <c r="N197" i="10"/>
  <c r="Q173" i="10"/>
  <c r="S175" i="10"/>
  <c r="Q177" i="10"/>
  <c r="S179" i="10"/>
  <c r="Q181" i="10"/>
  <c r="S183" i="10"/>
  <c r="Q185" i="10"/>
  <c r="R187" i="10"/>
  <c r="T189" i="10"/>
  <c r="R191" i="10"/>
  <c r="T193" i="10"/>
  <c r="R195" i="10"/>
  <c r="T197" i="10"/>
  <c r="T186" i="10"/>
  <c r="R188" i="10"/>
  <c r="T190" i="10"/>
  <c r="R192" i="10"/>
  <c r="T194" i="10"/>
  <c r="R196" i="10"/>
  <c r="T198" i="10"/>
  <c r="P131" i="10"/>
  <c r="P123" i="10"/>
  <c r="S116" i="10"/>
  <c r="Q110" i="10"/>
  <c r="P121" i="10"/>
  <c r="N123" i="10"/>
  <c r="P125" i="10"/>
  <c r="N127" i="10"/>
  <c r="P129" i="10"/>
  <c r="N131" i="10"/>
  <c r="P133" i="10"/>
  <c r="P151" i="10"/>
  <c r="P159" i="10"/>
  <c r="S153" i="10"/>
  <c r="S148" i="10"/>
  <c r="Q150" i="10"/>
  <c r="T152" i="10"/>
  <c r="R155" i="10"/>
  <c r="Q158" i="10"/>
  <c r="S151" i="10"/>
  <c r="Q153" i="10"/>
  <c r="S155" i="10"/>
  <c r="Q157" i="10"/>
  <c r="S159" i="10"/>
  <c r="R173" i="10"/>
  <c r="T175" i="10"/>
  <c r="R178" i="10"/>
  <c r="R181" i="10"/>
  <c r="T183" i="10"/>
  <c r="R186" i="10"/>
  <c r="R190" i="10"/>
  <c r="R194" i="10"/>
  <c r="R198" i="10"/>
  <c r="P174" i="10"/>
  <c r="N176" i="10"/>
  <c r="P178" i="10"/>
  <c r="N180" i="10"/>
  <c r="P182" i="10"/>
  <c r="N184" i="10"/>
  <c r="O186" i="10"/>
  <c r="M188" i="10"/>
  <c r="O190" i="10"/>
  <c r="M192" i="10"/>
  <c r="O194" i="10"/>
  <c r="M196" i="10"/>
  <c r="O198" i="10"/>
  <c r="O187" i="10"/>
  <c r="M189" i="10"/>
  <c r="O191" i="10"/>
  <c r="M193" i="10"/>
  <c r="O195" i="10"/>
  <c r="S157" i="10"/>
  <c r="N129" i="10"/>
  <c r="N121" i="10"/>
  <c r="M115" i="10"/>
  <c r="R197" i="10"/>
  <c r="T149" i="10"/>
  <c r="N128" i="10"/>
  <c r="O117" i="10"/>
  <c r="Q116" i="10"/>
  <c r="P113" i="10"/>
  <c r="S118" i="10"/>
  <c r="S113" i="10"/>
  <c r="O112" i="10"/>
  <c r="P111" i="10"/>
  <c r="Q119" i="10"/>
  <c r="N117" i="10"/>
  <c r="O114" i="10"/>
  <c r="M112" i="10"/>
  <c r="T109" i="10"/>
  <c r="S108" i="10"/>
  <c r="Q118" i="10"/>
  <c r="M115" i="9"/>
  <c r="R109" i="9"/>
  <c r="O115" i="9"/>
  <c r="T112" i="9"/>
  <c r="N120" i="9"/>
  <c r="O109" i="9"/>
  <c r="T116" i="9"/>
  <c r="N116" i="9"/>
  <c r="T118" i="9"/>
  <c r="O111" i="9"/>
  <c r="N175" i="9"/>
  <c r="R180" i="9"/>
  <c r="S181" i="9"/>
  <c r="T177" i="9"/>
  <c r="Q176" i="9"/>
  <c r="Q184" i="9"/>
  <c r="T183" i="9"/>
  <c r="R174" i="9"/>
  <c r="R182" i="9"/>
  <c r="S175" i="9"/>
  <c r="S183" i="9"/>
  <c r="T179" i="9"/>
  <c r="Q178" i="9"/>
  <c r="R185" i="9"/>
  <c r="O185" i="9"/>
  <c r="T184" i="9"/>
  <c r="T182" i="9"/>
  <c r="N184" i="9"/>
  <c r="P184" i="9"/>
  <c r="T181" i="9"/>
  <c r="S95" i="9"/>
  <c r="N105" i="9"/>
  <c r="P95" i="9"/>
  <c r="T95" i="9"/>
  <c r="M104" i="9"/>
  <c r="M100" i="9"/>
  <c r="M96" i="9"/>
  <c r="R106" i="9"/>
  <c r="R102" i="9"/>
  <c r="R98" i="9"/>
  <c r="O96" i="9"/>
  <c r="O98" i="9"/>
  <c r="O100" i="9"/>
  <c r="O102" i="9"/>
  <c r="O104" i="9"/>
  <c r="N101" i="9"/>
  <c r="Q104" i="9"/>
  <c r="M107" i="9"/>
  <c r="M103" i="9"/>
  <c r="M99" i="9"/>
  <c r="R105" i="9"/>
  <c r="R101" i="9"/>
  <c r="R97" i="9"/>
  <c r="S96" i="9"/>
  <c r="S98" i="9"/>
  <c r="S100" i="9"/>
  <c r="S102" i="9"/>
  <c r="S104" i="9"/>
  <c r="S106" i="9"/>
  <c r="N95" i="9"/>
  <c r="P96" i="9"/>
  <c r="Q15" i="6"/>
  <c r="T105" i="9"/>
  <c r="T101" i="9"/>
  <c r="Q120" i="9"/>
  <c r="Q174" i="9"/>
  <c r="T175" i="9"/>
  <c r="S179" i="9"/>
  <c r="R178" i="9"/>
  <c r="R99" i="9"/>
  <c r="R107" i="9"/>
  <c r="M102" i="9"/>
  <c r="M71" i="9"/>
  <c r="P4" i="5"/>
  <c r="R20" i="5"/>
  <c r="P18" i="5"/>
  <c r="Q20" i="5"/>
  <c r="S16" i="7"/>
  <c r="N19" i="7"/>
  <c r="M4" i="7"/>
  <c r="O10" i="5"/>
  <c r="N10" i="5"/>
  <c r="M19" i="7"/>
  <c r="Q8" i="9"/>
  <c r="T12" i="9"/>
  <c r="O14" i="9"/>
  <c r="N12" i="9"/>
  <c r="S12" i="9"/>
  <c r="Q4" i="9"/>
  <c r="T40" i="9"/>
  <c r="T36" i="9"/>
  <c r="T32" i="9"/>
  <c r="O46" i="9"/>
  <c r="O54" i="9"/>
  <c r="N17" i="9"/>
  <c r="P45" i="9"/>
  <c r="P53" i="9"/>
  <c r="N37" i="9"/>
  <c r="S74" i="9"/>
  <c r="T77" i="9"/>
  <c r="P107" i="9"/>
  <c r="P105" i="9"/>
  <c r="P103" i="9"/>
  <c r="P101" i="9"/>
  <c r="P99" i="9"/>
  <c r="P97" i="9"/>
  <c r="Q118" i="9"/>
  <c r="Q81" i="9"/>
  <c r="S107" i="9"/>
  <c r="O105" i="9"/>
  <c r="O101" i="9"/>
  <c r="O97" i="9"/>
  <c r="Q185" i="9"/>
  <c r="M111" i="9"/>
  <c r="M173" i="9"/>
  <c r="R173" i="9"/>
  <c r="S192" i="9"/>
  <c r="S196" i="9"/>
  <c r="T197" i="9"/>
  <c r="M196" i="9"/>
  <c r="R192" i="9"/>
  <c r="M198" i="9"/>
  <c r="R194" i="9"/>
  <c r="S177" i="9"/>
  <c r="R176" i="9"/>
  <c r="R100" i="9"/>
  <c r="O95" i="9"/>
  <c r="M97" i="9"/>
  <c r="M105" i="9"/>
  <c r="Q99" i="9"/>
  <c r="R113" i="9"/>
  <c r="Q180" i="9"/>
  <c r="M101" i="9"/>
  <c r="T70" i="9"/>
  <c r="O78" i="9"/>
  <c r="Q79" i="9"/>
  <c r="T75" i="9"/>
  <c r="T107" i="9"/>
  <c r="T103" i="9"/>
  <c r="T99" i="9"/>
  <c r="T97" i="9"/>
  <c r="Q77" i="9"/>
  <c r="R95" i="9"/>
  <c r="S105" i="9"/>
  <c r="S101" i="9"/>
  <c r="S97" i="9"/>
  <c r="P173" i="9"/>
  <c r="P185" i="9"/>
  <c r="T173" i="9"/>
  <c r="S20" i="5"/>
  <c r="N20" i="5"/>
  <c r="M13" i="5"/>
  <c r="M20" i="5"/>
  <c r="M4" i="5"/>
  <c r="O16" i="7"/>
  <c r="N16" i="7"/>
  <c r="M16" i="7"/>
  <c r="T4" i="7"/>
  <c r="O4" i="5"/>
  <c r="T19" i="7"/>
  <c r="N5" i="7"/>
  <c r="Q14" i="9"/>
  <c r="Q6" i="9"/>
  <c r="T10" i="9"/>
  <c r="O10" i="9"/>
  <c r="N8" i="9"/>
  <c r="S8" i="9"/>
  <c r="N5" i="9"/>
  <c r="Q73" i="9"/>
  <c r="T79" i="9"/>
  <c r="M95" i="9"/>
  <c r="T106" i="9"/>
  <c r="T104" i="9"/>
  <c r="T102" i="9"/>
  <c r="T100" i="9"/>
  <c r="T98" i="9"/>
  <c r="T96" i="9"/>
  <c r="N112" i="9"/>
  <c r="O107" i="9"/>
  <c r="S103" i="9"/>
  <c r="S99" i="9"/>
  <c r="T120" i="9"/>
  <c r="O113" i="9"/>
  <c r="M162" i="9"/>
  <c r="Q163" i="9"/>
  <c r="Q167" i="9"/>
  <c r="Q171" i="9"/>
  <c r="R161" i="9"/>
  <c r="R163" i="9"/>
  <c r="R165" i="9"/>
  <c r="R167" i="9"/>
  <c r="R169" i="9"/>
  <c r="R171" i="9"/>
  <c r="O160" i="9"/>
  <c r="S162" i="9"/>
  <c r="S166" i="9"/>
  <c r="S170" i="9"/>
  <c r="T161" i="9"/>
  <c r="T165" i="9"/>
  <c r="T169" i="9"/>
  <c r="M160" i="9"/>
  <c r="O161" i="9"/>
  <c r="O165" i="9"/>
  <c r="O169" i="9"/>
  <c r="R160" i="9"/>
  <c r="P161" i="9"/>
  <c r="P165" i="9"/>
  <c r="P169" i="9"/>
  <c r="Q160" i="9"/>
  <c r="Q164" i="9"/>
  <c r="Q168" i="9"/>
  <c r="Q172" i="9"/>
  <c r="N162" i="9"/>
  <c r="N164" i="9"/>
  <c r="N166" i="9"/>
  <c r="N168" i="9"/>
  <c r="N170" i="9"/>
  <c r="N172" i="9"/>
  <c r="S163" i="9"/>
  <c r="S167" i="9"/>
  <c r="S171" i="9"/>
  <c r="T162" i="9"/>
  <c r="T166" i="9"/>
  <c r="T170" i="9"/>
  <c r="O162" i="9"/>
  <c r="O166" i="9"/>
  <c r="O170" i="9"/>
  <c r="P162" i="9"/>
  <c r="P166" i="9"/>
  <c r="P170" i="9"/>
  <c r="Q166" i="9"/>
  <c r="Q182" i="9"/>
  <c r="R190" i="9"/>
  <c r="M190" i="9"/>
  <c r="T195" i="9"/>
  <c r="S188" i="9"/>
  <c r="R103" i="9"/>
  <c r="M98" i="9"/>
  <c r="M106" i="9"/>
  <c r="N97" i="9"/>
  <c r="N138" i="9"/>
  <c r="M143" i="9"/>
  <c r="M135" i="9"/>
  <c r="R143" i="9"/>
  <c r="R135" i="9"/>
  <c r="Q144" i="9"/>
  <c r="Q136" i="9"/>
  <c r="T144" i="9"/>
  <c r="T140" i="9"/>
  <c r="M149" i="9"/>
  <c r="O143" i="9"/>
  <c r="O135" i="9"/>
  <c r="O67" i="9"/>
  <c r="O65" i="9"/>
  <c r="O63" i="9"/>
  <c r="O61" i="9"/>
  <c r="O59" i="9"/>
  <c r="O57" i="9"/>
  <c r="P86" i="9"/>
  <c r="P92" i="9"/>
  <c r="Q66" i="9"/>
  <c r="Q59" i="9"/>
  <c r="T57" i="9"/>
  <c r="M87" i="9"/>
  <c r="T82" i="9"/>
  <c r="R66" i="9"/>
  <c r="R58" i="9"/>
  <c r="M59" i="9"/>
  <c r="M141" i="9"/>
  <c r="R141" i="9"/>
  <c r="Q142" i="9"/>
  <c r="M134" i="9"/>
  <c r="T143" i="9"/>
  <c r="T139" i="9"/>
  <c r="O141" i="9"/>
  <c r="P155" i="9"/>
  <c r="R64" i="9"/>
  <c r="R56" i="9"/>
  <c r="P60" i="9"/>
  <c r="O11" i="6"/>
  <c r="Q11" i="6"/>
  <c r="R11" i="6"/>
  <c r="S11" i="6"/>
  <c r="P11" i="6"/>
  <c r="N11" i="6"/>
  <c r="S17" i="7"/>
  <c r="O17" i="7"/>
  <c r="R17" i="7"/>
  <c r="T17" i="7"/>
  <c r="Q17" i="7"/>
  <c r="N17" i="7"/>
  <c r="N15" i="7"/>
  <c r="O15" i="7"/>
  <c r="R15" i="7"/>
  <c r="S15" i="7"/>
  <c r="T15" i="7"/>
  <c r="P15" i="7"/>
  <c r="T11" i="7"/>
  <c r="N11" i="7"/>
  <c r="O11" i="7"/>
  <c r="M11" i="7"/>
  <c r="R11" i="7"/>
  <c r="S11" i="7"/>
  <c r="Q11" i="7"/>
  <c r="P17" i="7"/>
  <c r="M15" i="7"/>
  <c r="T12" i="7"/>
  <c r="O12" i="7"/>
  <c r="M12" i="7"/>
  <c r="P12" i="7"/>
  <c r="S12" i="7"/>
  <c r="N12" i="7"/>
  <c r="P12" i="5"/>
  <c r="S12" i="5"/>
  <c r="T12" i="5"/>
  <c r="N12" i="5"/>
  <c r="M12" i="5"/>
  <c r="R12" i="5"/>
  <c r="Q11" i="5"/>
  <c r="N11" i="5"/>
  <c r="S11" i="5"/>
  <c r="R11" i="5"/>
  <c r="P11" i="5"/>
  <c r="M11" i="5"/>
  <c r="T11" i="5"/>
  <c r="N7" i="6"/>
  <c r="R7" i="6"/>
  <c r="S7" i="6"/>
  <c r="T7" i="6"/>
  <c r="O7" i="6"/>
  <c r="M7" i="6"/>
  <c r="O12" i="5"/>
  <c r="T11" i="6"/>
  <c r="P11" i="7"/>
  <c r="M17" i="7"/>
  <c r="Q12" i="7"/>
  <c r="Q15" i="7"/>
  <c r="M133" i="9"/>
  <c r="P133" i="9"/>
  <c r="R127" i="9"/>
  <c r="M129" i="9"/>
  <c r="M16" i="9"/>
  <c r="M14" i="9"/>
  <c r="M12" i="9"/>
  <c r="M10" i="9"/>
  <c r="M8" i="9"/>
  <c r="M6" i="9"/>
  <c r="P16" i="9"/>
  <c r="P14" i="9"/>
  <c r="P12" i="9"/>
  <c r="P10" i="9"/>
  <c r="P8" i="9"/>
  <c r="P6" i="9"/>
  <c r="O13" i="9"/>
  <c r="O9" i="9"/>
  <c r="R5" i="9"/>
  <c r="N15" i="9"/>
  <c r="N11" i="9"/>
  <c r="N7" i="9"/>
  <c r="O4" i="9"/>
  <c r="S15" i="9"/>
  <c r="S11" i="9"/>
  <c r="S7" i="9"/>
  <c r="R4" i="9"/>
  <c r="N50" i="9"/>
  <c r="R10" i="9"/>
  <c r="R45" i="9"/>
  <c r="N49" i="9"/>
  <c r="R52" i="9"/>
  <c r="R54" i="9"/>
  <c r="R7" i="9"/>
  <c r="R44" i="9"/>
  <c r="S46" i="9"/>
  <c r="S48" i="9"/>
  <c r="S50" i="9"/>
  <c r="S52" i="9"/>
  <c r="S54" i="9"/>
  <c r="R8" i="9"/>
  <c r="O36" i="9"/>
  <c r="S43" i="9"/>
  <c r="T45" i="9"/>
  <c r="T47" i="9"/>
  <c r="T49" i="9"/>
  <c r="T51" i="9"/>
  <c r="T53" i="9"/>
  <c r="T55" i="9"/>
  <c r="Q30" i="9"/>
  <c r="N35" i="9"/>
  <c r="P44" i="9"/>
  <c r="Q52" i="9"/>
  <c r="M70" i="9"/>
  <c r="N69" i="9"/>
  <c r="N71" i="9"/>
  <c r="N73" i="9"/>
  <c r="N76" i="9"/>
  <c r="N80" i="9"/>
  <c r="M72" i="9"/>
  <c r="S78" i="9"/>
  <c r="S70" i="9"/>
  <c r="S72" i="9"/>
  <c r="O75" i="9"/>
  <c r="O79" i="9"/>
  <c r="P69" i="9"/>
  <c r="P71" i="9"/>
  <c r="P73" i="9"/>
  <c r="R76" i="9"/>
  <c r="R80" i="9"/>
  <c r="S77" i="9"/>
  <c r="R69" i="9"/>
  <c r="R71" i="9"/>
  <c r="R73" i="9"/>
  <c r="N77" i="9"/>
  <c r="N81" i="9"/>
  <c r="M73" i="9"/>
  <c r="S80" i="9"/>
  <c r="O69" i="9"/>
  <c r="O71" i="9"/>
  <c r="O73" i="9"/>
  <c r="O76" i="9"/>
  <c r="O80" i="9"/>
  <c r="T69" i="9"/>
  <c r="T71" i="9"/>
  <c r="T73" i="9"/>
  <c r="R77" i="9"/>
  <c r="R81" i="9"/>
  <c r="N70" i="9"/>
  <c r="N72" i="9"/>
  <c r="N74" i="9"/>
  <c r="N78" i="9"/>
  <c r="Q69" i="9"/>
  <c r="M74" i="9"/>
  <c r="S81" i="9"/>
  <c r="S69" i="9"/>
  <c r="S71" i="9"/>
  <c r="S73" i="9"/>
  <c r="O77" i="9"/>
  <c r="O81" i="9"/>
  <c r="P70" i="9"/>
  <c r="P72" i="9"/>
  <c r="R74" i="9"/>
  <c r="R78" i="9"/>
  <c r="P74" i="9"/>
  <c r="P76" i="9"/>
  <c r="P78" i="9"/>
  <c r="P80" i="9"/>
  <c r="P110" i="9"/>
  <c r="O118" i="9"/>
  <c r="R111" i="9"/>
  <c r="R120" i="9"/>
  <c r="P114" i="9"/>
  <c r="N119" i="9"/>
  <c r="P113" i="9"/>
  <c r="N108" i="9"/>
  <c r="S117" i="9"/>
  <c r="Q109" i="9"/>
  <c r="Q111" i="9"/>
  <c r="Q113" i="9"/>
  <c r="Q115" i="9"/>
  <c r="N109" i="9"/>
  <c r="R108" i="9"/>
  <c r="O117" i="9"/>
  <c r="R119" i="9"/>
  <c r="P112" i="9"/>
  <c r="N118" i="9"/>
  <c r="P111" i="9"/>
  <c r="S120" i="9"/>
  <c r="R116" i="9"/>
  <c r="O120" i="9"/>
  <c r="R115" i="9"/>
  <c r="R118" i="9"/>
  <c r="T109" i="9"/>
  <c r="S108" i="9"/>
  <c r="N117" i="9"/>
  <c r="S119" i="9"/>
  <c r="R114" i="9"/>
  <c r="Q110" i="9"/>
  <c r="Q112" i="9"/>
  <c r="Q114" i="9"/>
  <c r="Q116" i="9"/>
  <c r="N110" i="9"/>
  <c r="M120" i="9"/>
  <c r="M118" i="9"/>
  <c r="N115" i="9"/>
  <c r="N111" i="9"/>
  <c r="M76" i="9"/>
  <c r="M78" i="9"/>
  <c r="M80" i="9"/>
  <c r="M69" i="9"/>
  <c r="P120" i="9"/>
  <c r="P118" i="9"/>
  <c r="T115" i="9"/>
  <c r="T111" i="9"/>
  <c r="P121" i="9"/>
  <c r="Q132" i="9"/>
  <c r="P130" i="9"/>
  <c r="P128" i="9"/>
  <c r="P126" i="9"/>
  <c r="P124" i="9"/>
  <c r="P122" i="9"/>
  <c r="S116" i="9"/>
  <c r="S114" i="9"/>
  <c r="S112" i="9"/>
  <c r="S110" i="9"/>
  <c r="M121" i="9"/>
  <c r="T132" i="9"/>
  <c r="S130" i="9"/>
  <c r="S128" i="9"/>
  <c r="S126" i="9"/>
  <c r="O124" i="9"/>
  <c r="N121" i="9"/>
  <c r="R130" i="9"/>
  <c r="R126" i="9"/>
  <c r="R122" i="9"/>
  <c r="M114" i="9"/>
  <c r="M110" i="9"/>
  <c r="N132" i="9"/>
  <c r="M128" i="9"/>
  <c r="P153" i="9"/>
  <c r="T187" i="9"/>
  <c r="S194" i="9"/>
  <c r="R112" i="9"/>
  <c r="R79" i="9"/>
  <c r="O74" i="9"/>
  <c r="O119" i="9"/>
  <c r="N79" i="9"/>
  <c r="P55" i="9"/>
  <c r="Q50" i="9"/>
  <c r="Q123" i="9"/>
  <c r="Q125" i="9"/>
  <c r="Q127" i="9"/>
  <c r="Q129" i="9"/>
  <c r="R131" i="9"/>
  <c r="R133" i="9"/>
  <c r="N123" i="9"/>
  <c r="N125" i="9"/>
  <c r="N127" i="9"/>
  <c r="N129" i="9"/>
  <c r="O131" i="9"/>
  <c r="O133" i="9"/>
  <c r="S122" i="9"/>
  <c r="S124" i="9"/>
  <c r="Q122" i="9"/>
  <c r="Q124" i="9"/>
  <c r="Q126" i="9"/>
  <c r="Q128" i="9"/>
  <c r="Q130" i="9"/>
  <c r="R132" i="9"/>
  <c r="O121" i="9"/>
  <c r="N122" i="9"/>
  <c r="N124" i="9"/>
  <c r="N126" i="9"/>
  <c r="N128" i="9"/>
  <c r="N130" i="9"/>
  <c r="O132" i="9"/>
  <c r="R121" i="9"/>
  <c r="T128" i="9"/>
  <c r="T124" i="9"/>
  <c r="P131" i="9"/>
  <c r="O127" i="9"/>
  <c r="O122" i="9"/>
  <c r="S131" i="9"/>
  <c r="N133" i="9"/>
  <c r="Q15" i="9"/>
  <c r="Q13" i="9"/>
  <c r="Q11" i="9"/>
  <c r="Q9" i="9"/>
  <c r="Q7" i="9"/>
  <c r="Q5" i="9"/>
  <c r="T15" i="9"/>
  <c r="T13" i="9"/>
  <c r="T11" i="9"/>
  <c r="T9" i="9"/>
  <c r="T7" i="9"/>
  <c r="O16" i="9"/>
  <c r="O12" i="9"/>
  <c r="O8" i="9"/>
  <c r="T4" i="9"/>
  <c r="N14" i="9"/>
  <c r="N10" i="9"/>
  <c r="N6" i="9"/>
  <c r="R15" i="9"/>
  <c r="S14" i="9"/>
  <c r="S10" i="9"/>
  <c r="S6" i="9"/>
  <c r="N4" i="9"/>
  <c r="R27" i="9"/>
  <c r="Q28" i="9"/>
  <c r="T29" i="9"/>
  <c r="T27" i="9"/>
  <c r="N48" i="9"/>
  <c r="Q33" i="9"/>
  <c r="Q41" i="9"/>
  <c r="S22" i="9"/>
  <c r="R51" i="9"/>
  <c r="Q43" i="9"/>
  <c r="M38" i="9"/>
  <c r="O26" i="9"/>
  <c r="O18" i="9"/>
  <c r="N47" i="9"/>
  <c r="Q34" i="9"/>
  <c r="R42" i="9"/>
  <c r="S19" i="9"/>
  <c r="N53" i="9"/>
  <c r="N55" i="9"/>
  <c r="R11" i="9"/>
  <c r="T18" i="9"/>
  <c r="T20" i="9"/>
  <c r="T22" i="9"/>
  <c r="T24" i="9"/>
  <c r="O29" i="9"/>
  <c r="Q42" i="9"/>
  <c r="P40" i="9"/>
  <c r="P38" i="9"/>
  <c r="P36" i="9"/>
  <c r="P34" i="9"/>
  <c r="P32" i="9"/>
  <c r="N43" i="9"/>
  <c r="O45" i="9"/>
  <c r="O47" i="9"/>
  <c r="O49" i="9"/>
  <c r="O51" i="9"/>
  <c r="O53" i="9"/>
  <c r="O55" i="9"/>
  <c r="R12" i="9"/>
  <c r="M24" i="9"/>
  <c r="P42" i="9"/>
  <c r="O34" i="9"/>
  <c r="O44" i="9"/>
  <c r="P46" i="9"/>
  <c r="P48" i="9"/>
  <c r="P50" i="9"/>
  <c r="P52" i="9"/>
  <c r="P54" i="9"/>
  <c r="R13" i="9"/>
  <c r="N25" i="9"/>
  <c r="N41" i="9"/>
  <c r="N33" i="9"/>
  <c r="Q46" i="9"/>
  <c r="Q54" i="9"/>
  <c r="S79" i="9"/>
  <c r="Q72" i="9"/>
  <c r="T74" i="9"/>
  <c r="T76" i="9"/>
  <c r="T78" i="9"/>
  <c r="T80" i="9"/>
  <c r="P108" i="9"/>
  <c r="Q119" i="9"/>
  <c r="Q117" i="9"/>
  <c r="N114" i="9"/>
  <c r="Q74" i="9"/>
  <c r="Q76" i="9"/>
  <c r="Q78" i="9"/>
  <c r="Q80" i="9"/>
  <c r="M108" i="9"/>
  <c r="T119" i="9"/>
  <c r="T117" i="9"/>
  <c r="T114" i="9"/>
  <c r="T110" i="9"/>
  <c r="T121" i="9"/>
  <c r="M132" i="9"/>
  <c r="T129" i="9"/>
  <c r="T127" i="9"/>
  <c r="T125" i="9"/>
  <c r="T123" i="9"/>
  <c r="M131" i="9"/>
  <c r="O116" i="9"/>
  <c r="O114" i="9"/>
  <c r="O112" i="9"/>
  <c r="O110" i="9"/>
  <c r="Q121" i="9"/>
  <c r="P132" i="9"/>
  <c r="O130" i="9"/>
  <c r="O128" i="9"/>
  <c r="O126" i="9"/>
  <c r="S123" i="9"/>
  <c r="N157" i="9"/>
  <c r="N149" i="9"/>
  <c r="S133" i="9"/>
  <c r="R129" i="9"/>
  <c r="R125" i="9"/>
  <c r="S157" i="9"/>
  <c r="S149" i="9"/>
  <c r="M113" i="9"/>
  <c r="M109" i="9"/>
  <c r="N131" i="9"/>
  <c r="M127" i="9"/>
  <c r="M123" i="9"/>
  <c r="O147" i="9"/>
  <c r="R152" i="9"/>
  <c r="M155" i="9"/>
  <c r="P159" i="9"/>
  <c r="R196" i="9"/>
  <c r="R188" i="9"/>
  <c r="M194" i="9"/>
  <c r="T193" i="9"/>
  <c r="S118" i="9"/>
  <c r="R75" i="9"/>
  <c r="O72" i="9"/>
  <c r="P116" i="9"/>
  <c r="N75" i="9"/>
  <c r="T130" i="9"/>
  <c r="T126" i="9"/>
  <c r="T122" i="9"/>
  <c r="O129" i="9"/>
  <c r="O125" i="9"/>
  <c r="R123" i="9"/>
  <c r="M125" i="9"/>
  <c r="P13" i="5"/>
  <c r="M9" i="6"/>
  <c r="P9" i="6"/>
  <c r="M15" i="9"/>
  <c r="M13" i="9"/>
  <c r="M11" i="9"/>
  <c r="M9" i="9"/>
  <c r="M7" i="9"/>
  <c r="M5" i="9"/>
  <c r="P15" i="9"/>
  <c r="P13" i="9"/>
  <c r="P11" i="9"/>
  <c r="P9" i="9"/>
  <c r="P7" i="9"/>
  <c r="O15" i="9"/>
  <c r="O11" i="9"/>
  <c r="O7" i="9"/>
  <c r="P4" i="9"/>
  <c r="N13" i="9"/>
  <c r="N9" i="9"/>
  <c r="P5" i="9"/>
  <c r="R14" i="9"/>
  <c r="S13" i="9"/>
  <c r="S9" i="9"/>
  <c r="T5" i="9"/>
  <c r="N46" i="9"/>
  <c r="Q35" i="9"/>
  <c r="N30" i="9"/>
  <c r="R49" i="9"/>
  <c r="M32" i="9"/>
  <c r="M40" i="9"/>
  <c r="N45" i="9"/>
  <c r="Q36" i="9"/>
  <c r="R53" i="9"/>
  <c r="R55" i="9"/>
  <c r="T41" i="9"/>
  <c r="T39" i="9"/>
  <c r="T37" i="9"/>
  <c r="T35" i="9"/>
  <c r="T33" i="9"/>
  <c r="T31" i="9"/>
  <c r="R43" i="9"/>
  <c r="S45" i="9"/>
  <c r="S47" i="9"/>
  <c r="S49" i="9"/>
  <c r="S51" i="9"/>
  <c r="S53" i="9"/>
  <c r="S55" i="9"/>
  <c r="T17" i="9"/>
  <c r="M26" i="9"/>
  <c r="O40" i="9"/>
  <c r="O32" i="9"/>
  <c r="S44" i="9"/>
  <c r="T46" i="9"/>
  <c r="T48" i="9"/>
  <c r="T50" i="9"/>
  <c r="T52" i="9"/>
  <c r="T54" i="9"/>
  <c r="N19" i="9"/>
  <c r="O28" i="9"/>
  <c r="N39" i="9"/>
  <c r="R117" i="9"/>
  <c r="S76" i="9"/>
  <c r="Q71" i="9"/>
  <c r="P75" i="9"/>
  <c r="P77" i="9"/>
  <c r="P79" i="9"/>
  <c r="P81" i="9"/>
  <c r="T108" i="9"/>
  <c r="M119" i="9"/>
  <c r="M117" i="9"/>
  <c r="N113" i="9"/>
  <c r="M75" i="9"/>
  <c r="M77" i="9"/>
  <c r="M79" i="9"/>
  <c r="M81" i="9"/>
  <c r="Q108" i="9"/>
  <c r="P119" i="9"/>
  <c r="P117" i="9"/>
  <c r="T113" i="9"/>
  <c r="P109" i="9"/>
  <c r="Q133" i="9"/>
  <c r="Q131" i="9"/>
  <c r="P129" i="9"/>
  <c r="P127" i="9"/>
  <c r="P125" i="9"/>
  <c r="P123" i="9"/>
  <c r="S115" i="9"/>
  <c r="S113" i="9"/>
  <c r="S111" i="9"/>
  <c r="S109" i="9"/>
  <c r="T133" i="9"/>
  <c r="T131" i="9"/>
  <c r="S129" i="9"/>
  <c r="S127" i="9"/>
  <c r="S125" i="9"/>
  <c r="O123" i="9"/>
  <c r="R110" i="9"/>
  <c r="S132" i="9"/>
  <c r="R128" i="9"/>
  <c r="R124" i="9"/>
  <c r="M116" i="9"/>
  <c r="M112" i="9"/>
  <c r="S121" i="9"/>
  <c r="M130" i="9"/>
  <c r="M126" i="9"/>
  <c r="M122" i="9"/>
  <c r="T149" i="9"/>
  <c r="T151" i="9"/>
  <c r="T153" i="9"/>
  <c r="T155" i="9"/>
  <c r="T157" i="9"/>
  <c r="T159" i="9"/>
  <c r="Q149" i="9"/>
  <c r="Q151" i="9"/>
  <c r="Q153" i="9"/>
  <c r="Q155" i="9"/>
  <c r="Q157" i="9"/>
  <c r="Q159" i="9"/>
  <c r="R149" i="9"/>
  <c r="R153" i="9"/>
  <c r="R157" i="9"/>
  <c r="S148" i="9"/>
  <c r="S152" i="9"/>
  <c r="S156" i="9"/>
  <c r="N147" i="9"/>
  <c r="N148" i="9"/>
  <c r="N152" i="9"/>
  <c r="N156" i="9"/>
  <c r="S147" i="9"/>
  <c r="P148" i="9"/>
  <c r="P150" i="9"/>
  <c r="P152" i="9"/>
  <c r="P154" i="9"/>
  <c r="P156" i="9"/>
  <c r="P158" i="9"/>
  <c r="Q147" i="9"/>
  <c r="M148" i="9"/>
  <c r="M150" i="9"/>
  <c r="M152" i="9"/>
  <c r="M154" i="9"/>
  <c r="M156" i="9"/>
  <c r="M158" i="9"/>
  <c r="T147" i="9"/>
  <c r="T148" i="9"/>
  <c r="T150" i="9"/>
  <c r="T152" i="9"/>
  <c r="T154" i="9"/>
  <c r="T156" i="9"/>
  <c r="T158" i="9"/>
  <c r="M147" i="9"/>
  <c r="Q148" i="9"/>
  <c r="Q150" i="9"/>
  <c r="Q152" i="9"/>
  <c r="Q154" i="9"/>
  <c r="Q156" i="9"/>
  <c r="Q158" i="9"/>
  <c r="P147" i="9"/>
  <c r="R151" i="9"/>
  <c r="R155" i="9"/>
  <c r="R159" i="9"/>
  <c r="S150" i="9"/>
  <c r="S154" i="9"/>
  <c r="S158" i="9"/>
  <c r="N150" i="9"/>
  <c r="N154" i="9"/>
  <c r="N158" i="9"/>
  <c r="M153" i="9"/>
  <c r="P157" i="9"/>
  <c r="P149" i="9"/>
  <c r="O187" i="9"/>
  <c r="O189" i="9"/>
  <c r="O191" i="9"/>
  <c r="O193" i="9"/>
  <c r="O195" i="9"/>
  <c r="O197" i="9"/>
  <c r="R186" i="9"/>
  <c r="P188" i="9"/>
  <c r="P190" i="9"/>
  <c r="P192" i="9"/>
  <c r="P194" i="9"/>
  <c r="P196" i="9"/>
  <c r="P198" i="9"/>
  <c r="Q188" i="9"/>
  <c r="Q190" i="9"/>
  <c r="Q192" i="9"/>
  <c r="Q194" i="9"/>
  <c r="Q196" i="9"/>
  <c r="Q198" i="9"/>
  <c r="N187" i="9"/>
  <c r="N189" i="9"/>
  <c r="N191" i="9"/>
  <c r="N193" i="9"/>
  <c r="N195" i="9"/>
  <c r="N197" i="9"/>
  <c r="S186" i="9"/>
  <c r="S187" i="9"/>
  <c r="S189" i="9"/>
  <c r="S191" i="9"/>
  <c r="S193" i="9"/>
  <c r="S195" i="9"/>
  <c r="S197" i="9"/>
  <c r="N186" i="9"/>
  <c r="T188" i="9"/>
  <c r="T190" i="9"/>
  <c r="T192" i="9"/>
  <c r="T194" i="9"/>
  <c r="T196" i="9"/>
  <c r="T198" i="9"/>
  <c r="M187" i="9"/>
  <c r="M189" i="9"/>
  <c r="M191" i="9"/>
  <c r="M193" i="9"/>
  <c r="M195" i="9"/>
  <c r="M197" i="9"/>
  <c r="T186" i="9"/>
  <c r="R187" i="9"/>
  <c r="R189" i="9"/>
  <c r="R191" i="9"/>
  <c r="R193" i="9"/>
  <c r="R195" i="9"/>
  <c r="R197" i="9"/>
  <c r="O186" i="9"/>
  <c r="O188" i="9"/>
  <c r="O190" i="9"/>
  <c r="O192" i="9"/>
  <c r="O194" i="9"/>
  <c r="O196" i="9"/>
  <c r="O198" i="9"/>
  <c r="P187" i="9"/>
  <c r="P189" i="9"/>
  <c r="P191" i="9"/>
  <c r="P193" i="9"/>
  <c r="P195" i="9"/>
  <c r="P197" i="9"/>
  <c r="Q186" i="9"/>
  <c r="Q187" i="9"/>
  <c r="Q189" i="9"/>
  <c r="Q191" i="9"/>
  <c r="Q193" i="9"/>
  <c r="Q195" i="9"/>
  <c r="Q197" i="9"/>
  <c r="P186" i="9"/>
  <c r="N188" i="9"/>
  <c r="N190" i="9"/>
  <c r="N192" i="9"/>
  <c r="N194" i="9"/>
  <c r="N196" i="9"/>
  <c r="N198" i="9"/>
  <c r="M192" i="9"/>
  <c r="M186" i="9"/>
  <c r="T191" i="9"/>
  <c r="S198" i="9"/>
  <c r="S190" i="9"/>
  <c r="T72" i="9"/>
  <c r="P115" i="9"/>
  <c r="O70" i="9"/>
  <c r="O108" i="9"/>
  <c r="S75" i="9"/>
  <c r="R72" i="9"/>
  <c r="M144" i="9"/>
  <c r="M140" i="9"/>
  <c r="M136" i="9"/>
  <c r="R144" i="9"/>
  <c r="R140" i="9"/>
  <c r="R136" i="9"/>
  <c r="Q145" i="9"/>
  <c r="Q141" i="9"/>
  <c r="Q137" i="9"/>
  <c r="P182" i="9"/>
  <c r="P146" i="9"/>
  <c r="P144" i="9"/>
  <c r="P142" i="9"/>
  <c r="P140" i="9"/>
  <c r="P138" i="9"/>
  <c r="P136" i="9"/>
  <c r="N173" i="9"/>
  <c r="S184" i="9"/>
  <c r="S146" i="9"/>
  <c r="S144" i="9"/>
  <c r="S142" i="9"/>
  <c r="S140" i="9"/>
  <c r="S138" i="9"/>
  <c r="S136" i="9"/>
  <c r="T160" i="9"/>
  <c r="M171" i="9"/>
  <c r="M169" i="9"/>
  <c r="M167" i="9"/>
  <c r="M165" i="9"/>
  <c r="M163" i="9"/>
  <c r="M161" i="9"/>
  <c r="N185" i="9"/>
  <c r="M184" i="9"/>
  <c r="M182" i="9"/>
  <c r="M180" i="9"/>
  <c r="M178" i="9"/>
  <c r="M176" i="9"/>
  <c r="M174" i="9"/>
  <c r="P181" i="9"/>
  <c r="P179" i="9"/>
  <c r="P177" i="9"/>
  <c r="P175" i="9"/>
  <c r="O183" i="9"/>
  <c r="O181" i="9"/>
  <c r="O179" i="9"/>
  <c r="O177" i="9"/>
  <c r="O175" i="9"/>
  <c r="N182" i="9"/>
  <c r="N180" i="9"/>
  <c r="N178" i="9"/>
  <c r="N176" i="9"/>
  <c r="N174" i="9"/>
  <c r="Q96" i="9"/>
  <c r="Q100" i="9"/>
  <c r="Q105" i="9"/>
  <c r="N98" i="9"/>
  <c r="N102" i="9"/>
  <c r="N106" i="9"/>
  <c r="N68" i="9"/>
  <c r="N66" i="9"/>
  <c r="N64" i="9"/>
  <c r="N62" i="9"/>
  <c r="N60" i="9"/>
  <c r="N58" i="9"/>
  <c r="N56" i="9"/>
  <c r="Q67" i="9"/>
  <c r="Q62" i="9"/>
  <c r="Q57" i="9"/>
  <c r="P58" i="9"/>
  <c r="T137" i="9"/>
  <c r="T135" i="9"/>
  <c r="O146" i="9"/>
  <c r="O144" i="9"/>
  <c r="O142" i="9"/>
  <c r="O140" i="9"/>
  <c r="O138" i="9"/>
  <c r="O136" i="9"/>
  <c r="O173" i="9"/>
  <c r="R184" i="9"/>
  <c r="Q183" i="9"/>
  <c r="Q181" i="9"/>
  <c r="Q179" i="9"/>
  <c r="Q177" i="9"/>
  <c r="Q175" i="9"/>
  <c r="T180" i="9"/>
  <c r="T178" i="9"/>
  <c r="T176" i="9"/>
  <c r="T174" i="9"/>
  <c r="S182" i="9"/>
  <c r="S180" i="9"/>
  <c r="S178" i="9"/>
  <c r="S176" i="9"/>
  <c r="S174" i="9"/>
  <c r="R183" i="9"/>
  <c r="R181" i="9"/>
  <c r="R179" i="9"/>
  <c r="R177" i="9"/>
  <c r="R175" i="9"/>
  <c r="Q97" i="9"/>
  <c r="Q101" i="9"/>
  <c r="Q106" i="9"/>
  <c r="N99" i="9"/>
  <c r="N103" i="9"/>
  <c r="N107" i="9"/>
  <c r="M85" i="9"/>
  <c r="M89" i="9"/>
  <c r="M93" i="9"/>
  <c r="R67" i="9"/>
  <c r="R65" i="9"/>
  <c r="R63" i="9"/>
  <c r="R61" i="9"/>
  <c r="R59" i="9"/>
  <c r="R57" i="9"/>
  <c r="M66" i="9"/>
  <c r="Q61" i="9"/>
  <c r="M56" i="9"/>
  <c r="P56" i="9"/>
  <c r="M146" i="9"/>
  <c r="M142" i="9"/>
  <c r="M138" i="9"/>
  <c r="R146" i="9"/>
  <c r="R142" i="9"/>
  <c r="R138" i="9"/>
  <c r="M185" i="9"/>
  <c r="P134" i="9"/>
  <c r="Q143" i="9"/>
  <c r="Q139" i="9"/>
  <c r="Q135" i="9"/>
  <c r="T185" i="9"/>
  <c r="Q134" i="9"/>
  <c r="P145" i="9"/>
  <c r="P143" i="9"/>
  <c r="P141" i="9"/>
  <c r="P139" i="9"/>
  <c r="P137" i="9"/>
  <c r="P135" i="9"/>
  <c r="S185" i="9"/>
  <c r="N134" i="9"/>
  <c r="S145" i="9"/>
  <c r="S143" i="9"/>
  <c r="S141" i="9"/>
  <c r="S139" i="9"/>
  <c r="S137" i="9"/>
  <c r="M172" i="9"/>
  <c r="M170" i="9"/>
  <c r="M168" i="9"/>
  <c r="M166" i="9"/>
  <c r="M164" i="9"/>
  <c r="S173" i="9"/>
  <c r="P183" i="9"/>
  <c r="M183" i="9"/>
  <c r="M181" i="9"/>
  <c r="M179" i="9"/>
  <c r="M177" i="9"/>
  <c r="M175" i="9"/>
  <c r="P180" i="9"/>
  <c r="P178" i="9"/>
  <c r="P176" i="9"/>
  <c r="P174" i="9"/>
  <c r="O184" i="9"/>
  <c r="O182" i="9"/>
  <c r="O180" i="9"/>
  <c r="O178" i="9"/>
  <c r="O176" i="9"/>
  <c r="O174" i="9"/>
  <c r="N183" i="9"/>
  <c r="N181" i="9"/>
  <c r="N179" i="9"/>
  <c r="N177" i="9"/>
  <c r="Q98" i="9"/>
  <c r="Q103" i="9"/>
  <c r="Q107" i="9"/>
  <c r="M61" i="9"/>
  <c r="T64" i="9"/>
  <c r="N96" i="9"/>
  <c r="N100" i="9"/>
  <c r="N104" i="9"/>
  <c r="M86" i="9"/>
  <c r="M90" i="9"/>
  <c r="N67" i="9"/>
  <c r="N65" i="9"/>
  <c r="N63" i="9"/>
  <c r="N61" i="9"/>
  <c r="N59" i="9"/>
  <c r="N57" i="9"/>
  <c r="M65" i="9"/>
  <c r="M60" i="9"/>
  <c r="Q18" i="9"/>
  <c r="Q20" i="9"/>
  <c r="Q22" i="9"/>
  <c r="Q24" i="9"/>
  <c r="Q26" i="9"/>
  <c r="M33" i="9"/>
  <c r="M37" i="9"/>
  <c r="R30" i="9"/>
  <c r="M31" i="9"/>
  <c r="M35" i="9"/>
  <c r="M39" i="9"/>
  <c r="M41" i="9"/>
  <c r="S41" i="9"/>
  <c r="S39" i="9"/>
  <c r="S37" i="9"/>
  <c r="S35" i="9"/>
  <c r="S33" i="9"/>
  <c r="S31" i="9"/>
  <c r="Q17" i="9"/>
  <c r="R19" i="9"/>
  <c r="R21" i="9"/>
  <c r="R23" i="9"/>
  <c r="Q16" i="9"/>
  <c r="R16" i="9"/>
  <c r="S42" i="9"/>
  <c r="R40" i="9"/>
  <c r="R38" i="9"/>
  <c r="R36" i="9"/>
  <c r="R34" i="9"/>
  <c r="R32" i="9"/>
  <c r="R48" i="9"/>
  <c r="R46" i="9"/>
  <c r="R50" i="9"/>
  <c r="Q44" i="9"/>
  <c r="T44" i="9"/>
  <c r="M47" i="9"/>
  <c r="M49" i="9"/>
  <c r="M51" i="9"/>
  <c r="M53" i="9"/>
  <c r="M55" i="9"/>
  <c r="T14" i="6"/>
  <c r="S19" i="6"/>
  <c r="O8" i="5"/>
  <c r="N6" i="5"/>
  <c r="R29" i="9"/>
  <c r="O25" i="9"/>
  <c r="O21" i="9"/>
  <c r="S28" i="9"/>
  <c r="O23" i="9"/>
  <c r="O19" i="9"/>
  <c r="M19" i="9"/>
  <c r="M21" i="9"/>
  <c r="M23" i="9"/>
  <c r="M25" i="9"/>
  <c r="S27" i="9"/>
  <c r="P30" i="9"/>
  <c r="O41" i="9"/>
  <c r="O39" i="9"/>
  <c r="O37" i="9"/>
  <c r="O35" i="9"/>
  <c r="O33" i="9"/>
  <c r="O31" i="9"/>
  <c r="S5" i="9"/>
  <c r="N18" i="9"/>
  <c r="N20" i="9"/>
  <c r="N22" i="9"/>
  <c r="N24" i="9"/>
  <c r="N26" i="9"/>
  <c r="M29" i="9"/>
  <c r="O42" i="9"/>
  <c r="N40" i="9"/>
  <c r="N38" i="9"/>
  <c r="N36" i="9"/>
  <c r="N34" i="9"/>
  <c r="N32" i="9"/>
  <c r="P43" i="9"/>
  <c r="Q45" i="9"/>
  <c r="Q47" i="9"/>
  <c r="Q49" i="9"/>
  <c r="Q51" i="9"/>
  <c r="Q53" i="9"/>
  <c r="Q55" i="9"/>
  <c r="O5" i="6"/>
  <c r="P9" i="7"/>
  <c r="S15" i="6"/>
  <c r="R5" i="5"/>
  <c r="N15" i="6"/>
  <c r="P26" i="9"/>
  <c r="M18" i="9"/>
  <c r="P17" i="9"/>
  <c r="Q19" i="9"/>
  <c r="Q21" i="9"/>
  <c r="Q23" i="9"/>
  <c r="Q25" i="9"/>
  <c r="S29" i="9"/>
  <c r="T30" i="9"/>
  <c r="S40" i="9"/>
  <c r="S38" i="9"/>
  <c r="S36" i="9"/>
  <c r="S34" i="9"/>
  <c r="S32" i="9"/>
  <c r="M42" i="9"/>
  <c r="R9" i="9"/>
  <c r="R18" i="9"/>
  <c r="R20" i="9"/>
  <c r="R22" i="9"/>
  <c r="R24" i="9"/>
  <c r="S26" i="9"/>
  <c r="M30" i="9"/>
  <c r="R41" i="9"/>
  <c r="R39" i="9"/>
  <c r="R37" i="9"/>
  <c r="R35" i="9"/>
  <c r="R33" i="9"/>
  <c r="R31" i="9"/>
  <c r="T43" i="9"/>
  <c r="M46" i="9"/>
  <c r="M48" i="9"/>
  <c r="M50" i="9"/>
  <c r="M52" i="9"/>
  <c r="M54" i="9"/>
  <c r="M45" i="9"/>
  <c r="O5" i="7"/>
  <c r="T10" i="5"/>
  <c r="Q5" i="7"/>
  <c r="N8" i="5"/>
  <c r="R20" i="7"/>
  <c r="Q10" i="6"/>
  <c r="M17" i="5"/>
  <c r="P6" i="5"/>
  <c r="T5" i="6"/>
  <c r="P14" i="5"/>
  <c r="N7" i="5"/>
  <c r="R5" i="6"/>
  <c r="M5" i="6"/>
  <c r="P5" i="6"/>
  <c r="O16" i="5"/>
  <c r="T5" i="5"/>
  <c r="N18" i="6"/>
  <c r="N10" i="6"/>
  <c r="Q18" i="6"/>
  <c r="P18" i="6"/>
  <c r="P10" i="6"/>
  <c r="T19" i="6"/>
  <c r="M10" i="6"/>
  <c r="N5" i="6"/>
  <c r="Q20" i="7"/>
  <c r="R19" i="6"/>
  <c r="Q9" i="7"/>
  <c r="O5" i="5"/>
  <c r="T17" i="5"/>
  <c r="P15" i="6"/>
  <c r="T18" i="6"/>
  <c r="M9" i="7"/>
  <c r="T6" i="5"/>
  <c r="P16" i="5"/>
  <c r="P9" i="5"/>
  <c r="N6" i="6"/>
  <c r="P14" i="6"/>
  <c r="T6" i="6"/>
  <c r="Q14" i="6"/>
  <c r="O7" i="7"/>
  <c r="R7" i="7"/>
  <c r="O9" i="5"/>
  <c r="R15" i="5"/>
  <c r="T8" i="5"/>
  <c r="O9" i="7"/>
  <c r="M5" i="5"/>
  <c r="Q8" i="5"/>
  <c r="P5" i="5"/>
  <c r="M15" i="6"/>
  <c r="P6" i="6"/>
  <c r="P19" i="6"/>
  <c r="M14" i="6"/>
  <c r="R9" i="6"/>
  <c r="Q6" i="6"/>
  <c r="S20" i="7"/>
  <c r="N20" i="7"/>
  <c r="R9" i="7"/>
  <c r="R15" i="6"/>
  <c r="N5" i="5"/>
  <c r="N19" i="6"/>
  <c r="M6" i="5"/>
  <c r="Q5" i="5"/>
  <c r="P8" i="5"/>
  <c r="S15" i="5"/>
  <c r="R8" i="5"/>
  <c r="R4" i="5"/>
  <c r="M8" i="5"/>
  <c r="Q4" i="5"/>
  <c r="M19" i="6"/>
  <c r="O9" i="6"/>
  <c r="T15" i="6"/>
  <c r="Q9" i="6"/>
  <c r="N9" i="6"/>
  <c r="T13" i="6"/>
  <c r="P20" i="7"/>
  <c r="O20" i="7"/>
  <c r="S8" i="7"/>
  <c r="S19" i="7"/>
  <c r="R16" i="7"/>
  <c r="R4" i="7"/>
  <c r="Q16" i="7"/>
  <c r="T9" i="7"/>
  <c r="P5" i="7"/>
  <c r="P4" i="7"/>
  <c r="R5" i="7"/>
  <c r="O6" i="5"/>
  <c r="Q19" i="6"/>
  <c r="M7" i="7"/>
  <c r="M10" i="5"/>
  <c r="N9" i="7"/>
  <c r="L6" i="3"/>
  <c r="R6" i="3" s="1"/>
  <c r="L4" i="3"/>
  <c r="R4" i="3" s="1"/>
  <c r="L9" i="3"/>
  <c r="S9" i="3" s="1"/>
  <c r="L13" i="3"/>
  <c r="S13" i="3" s="1"/>
  <c r="L7" i="3"/>
  <c r="T7" i="3" s="1"/>
  <c r="L10" i="3"/>
  <c r="R10" i="3" s="1"/>
  <c r="L15" i="3"/>
  <c r="T15" i="3" s="1"/>
  <c r="L5" i="4"/>
  <c r="S5" i="4" s="1"/>
  <c r="L8" i="3"/>
  <c r="R8" i="3" s="1"/>
  <c r="L12" i="3"/>
  <c r="Q12" i="3" s="1"/>
  <c r="L17" i="3"/>
  <c r="S17" i="3" s="1"/>
  <c r="L5" i="3"/>
  <c r="S5" i="3" s="1"/>
  <c r="L18" i="3"/>
  <c r="R18" i="3" s="1"/>
  <c r="T7" i="5"/>
  <c r="R16" i="5"/>
  <c r="O8" i="7"/>
  <c r="R8" i="7"/>
  <c r="N7" i="7"/>
  <c r="Q7" i="7"/>
  <c r="Q9" i="5"/>
  <c r="T7" i="7"/>
  <c r="N13" i="7"/>
  <c r="S6" i="5"/>
  <c r="Q6" i="5"/>
  <c r="M14" i="5"/>
  <c r="S14" i="5"/>
  <c r="N14" i="5"/>
  <c r="Q14" i="5"/>
  <c r="M8" i="3"/>
  <c r="L11" i="3"/>
  <c r="T11" i="3" s="1"/>
  <c r="L14" i="3"/>
  <c r="R14" i="3" s="1"/>
  <c r="L19" i="3"/>
  <c r="T19" i="3" s="1"/>
  <c r="P7" i="5"/>
  <c r="N16" i="5"/>
  <c r="S7" i="5"/>
  <c r="Q16" i="5"/>
  <c r="M7" i="5"/>
  <c r="R13" i="6"/>
  <c r="P7" i="7"/>
  <c r="M13" i="7"/>
  <c r="N8" i="7"/>
  <c r="T13" i="7"/>
  <c r="Q8" i="7"/>
  <c r="P8" i="7"/>
  <c r="R13" i="7"/>
  <c r="R14" i="5"/>
  <c r="R9" i="5"/>
  <c r="O13" i="7"/>
  <c r="Q13" i="7"/>
  <c r="Q18" i="5"/>
  <c r="N18" i="5"/>
  <c r="S18" i="5"/>
  <c r="M18" i="5"/>
  <c r="S16" i="5"/>
  <c r="M9" i="5"/>
  <c r="O7" i="5"/>
  <c r="M16" i="5"/>
  <c r="T9" i="5"/>
  <c r="R7" i="5"/>
  <c r="Q13" i="6"/>
  <c r="P13" i="7"/>
  <c r="M8" i="7"/>
  <c r="O14" i="5"/>
  <c r="N9" i="5"/>
  <c r="T6" i="7"/>
  <c r="Q6" i="7"/>
  <c r="O6" i="7"/>
  <c r="R6" i="7"/>
  <c r="N6" i="7"/>
  <c r="S6" i="7"/>
  <c r="M6" i="7"/>
  <c r="T8" i="6"/>
  <c r="Q8" i="6"/>
  <c r="R8" i="6"/>
  <c r="O8" i="6"/>
  <c r="M8" i="6"/>
  <c r="N8" i="6"/>
  <c r="S8" i="6"/>
  <c r="T16" i="6"/>
  <c r="Q16" i="6"/>
  <c r="R16" i="6"/>
  <c r="O16" i="6"/>
  <c r="S16" i="6"/>
  <c r="N16" i="6"/>
  <c r="M16" i="6"/>
  <c r="L4" i="4"/>
  <c r="S4" i="4" s="1"/>
  <c r="L6" i="4"/>
  <c r="P6" i="4" s="1"/>
  <c r="L10" i="4"/>
  <c r="L14" i="4"/>
  <c r="O14" i="4" s="1"/>
  <c r="L18" i="4"/>
  <c r="P18" i="4" s="1"/>
  <c r="P15" i="5"/>
  <c r="O13" i="6"/>
  <c r="M13" i="6"/>
  <c r="Q17" i="5"/>
  <c r="S17" i="5"/>
  <c r="R17" i="5"/>
  <c r="O17" i="5"/>
  <c r="N17" i="5"/>
  <c r="R10" i="6"/>
  <c r="S10" i="6"/>
  <c r="O10" i="6"/>
  <c r="R18" i="6"/>
  <c r="S18" i="6"/>
  <c r="O18" i="6"/>
  <c r="L7" i="4"/>
  <c r="R7" i="4" s="1"/>
  <c r="L8" i="4"/>
  <c r="R8" i="4" s="1"/>
  <c r="L12" i="4"/>
  <c r="N12" i="4" s="1"/>
  <c r="L16" i="4"/>
  <c r="R16" i="4" s="1"/>
  <c r="L20" i="4"/>
  <c r="S20" i="4" s="1"/>
  <c r="T14" i="7"/>
  <c r="Q14" i="7"/>
  <c r="O14" i="7"/>
  <c r="N14" i="7"/>
  <c r="S14" i="7"/>
  <c r="M14" i="7"/>
  <c r="R14" i="7"/>
  <c r="T15" i="5"/>
  <c r="Q15" i="5"/>
  <c r="M15" i="5"/>
  <c r="T4" i="6"/>
  <c r="Q4" i="6"/>
  <c r="R4" i="6"/>
  <c r="M4" i="6"/>
  <c r="O4" i="6"/>
  <c r="S4" i="6"/>
  <c r="N4" i="6"/>
  <c r="T12" i="6"/>
  <c r="Q12" i="6"/>
  <c r="R12" i="6"/>
  <c r="O12" i="6"/>
  <c r="M12" i="6"/>
  <c r="S12" i="6"/>
  <c r="N12" i="6"/>
  <c r="T20" i="6"/>
  <c r="Q20" i="6"/>
  <c r="R20" i="6"/>
  <c r="O20" i="6"/>
  <c r="N20" i="6"/>
  <c r="S20" i="6"/>
  <c r="M20" i="6"/>
  <c r="N15" i="5"/>
  <c r="N13" i="6"/>
  <c r="P13" i="6"/>
  <c r="P14" i="7"/>
  <c r="P6" i="7"/>
  <c r="T10" i="7"/>
  <c r="Q10" i="7"/>
  <c r="O10" i="7"/>
  <c r="R10" i="7"/>
  <c r="N10" i="7"/>
  <c r="S10" i="7"/>
  <c r="M10" i="7"/>
  <c r="Q13" i="5"/>
  <c r="S13" i="5"/>
  <c r="R13" i="5"/>
  <c r="N13" i="5"/>
  <c r="O13" i="5"/>
  <c r="R6" i="6"/>
  <c r="S6" i="6"/>
  <c r="O6" i="6"/>
  <c r="R14" i="6"/>
  <c r="S14" i="6"/>
  <c r="O14" i="6"/>
  <c r="T19" i="4"/>
  <c r="M19" i="4"/>
  <c r="N19" i="4"/>
  <c r="R19" i="4"/>
  <c r="Q19" i="4"/>
  <c r="L9" i="4"/>
  <c r="S9" i="4" s="1"/>
  <c r="L11" i="4"/>
  <c r="S11" i="4" s="1"/>
  <c r="L13" i="4"/>
  <c r="S13" i="4" s="1"/>
  <c r="L15" i="4"/>
  <c r="O15" i="4" s="1"/>
  <c r="L17" i="4"/>
  <c r="S17" i="4" s="1"/>
  <c r="O18" i="4"/>
  <c r="Q6" i="4"/>
  <c r="T20" i="3"/>
  <c r="R20" i="3"/>
  <c r="Q20" i="3"/>
  <c r="N20" i="3"/>
  <c r="L16" i="3"/>
  <c r="P16" i="3" s="1"/>
  <c r="O19" i="4"/>
  <c r="S19" i="4"/>
  <c r="P19" i="4"/>
  <c r="O20" i="3"/>
  <c r="S20" i="3"/>
  <c r="P20" i="3"/>
  <c r="L9" i="2"/>
  <c r="O9" i="2" s="1"/>
  <c r="L13" i="2"/>
  <c r="N13" i="2" s="1"/>
  <c r="L17" i="2"/>
  <c r="R17" i="2" s="1"/>
  <c r="L5" i="2"/>
  <c r="O5" i="2" s="1"/>
  <c r="O20" i="2"/>
  <c r="S20" i="2"/>
  <c r="P20" i="2"/>
  <c r="T20" i="2"/>
  <c r="N20" i="2"/>
  <c r="Q20" i="2"/>
  <c r="R20" i="2"/>
  <c r="L6" i="2"/>
  <c r="S6" i="2" s="1"/>
  <c r="L10" i="2"/>
  <c r="L14" i="2"/>
  <c r="L18" i="2"/>
  <c r="L7" i="2"/>
  <c r="L11" i="2"/>
  <c r="L15" i="2"/>
  <c r="L19" i="2"/>
  <c r="L4" i="2"/>
  <c r="T4" i="2" s="1"/>
  <c r="L8" i="2"/>
  <c r="L12" i="2"/>
  <c r="L16" i="2"/>
  <c r="O8" i="3" l="1"/>
  <c r="T702" i="11"/>
  <c r="Q682" i="11"/>
  <c r="Q522" i="11"/>
  <c r="S522" i="11"/>
  <c r="S922" i="11"/>
  <c r="S682" i="11"/>
  <c r="R522" i="11"/>
  <c r="T522" i="11"/>
  <c r="S542" i="11"/>
  <c r="O902" i="11"/>
  <c r="P902" i="11"/>
  <c r="T922" i="11"/>
  <c r="N922" i="11"/>
  <c r="P942" i="11"/>
  <c r="N942" i="11"/>
  <c r="O882" i="11"/>
  <c r="P882" i="11"/>
  <c r="R702" i="11"/>
  <c r="P702" i="11"/>
  <c r="N682" i="11"/>
  <c r="M682" i="11"/>
  <c r="M522" i="11"/>
  <c r="O522" i="11"/>
  <c r="N542" i="11"/>
  <c r="P542" i="11"/>
  <c r="P562" i="11"/>
  <c r="N562" i="11"/>
  <c r="S742" i="11"/>
  <c r="M742" i="11"/>
  <c r="M442" i="11"/>
  <c r="N442" i="11"/>
  <c r="O462" i="11"/>
  <c r="P462" i="11"/>
  <c r="N622" i="11"/>
  <c r="M622" i="11"/>
  <c r="R642" i="11"/>
  <c r="O642" i="11"/>
  <c r="M482" i="11"/>
  <c r="Q482" i="11"/>
  <c r="N862" i="11"/>
  <c r="P862" i="11"/>
  <c r="M822" i="11"/>
  <c r="O822" i="11"/>
  <c r="R802" i="11"/>
  <c r="P802" i="11"/>
  <c r="O842" i="11"/>
  <c r="M842" i="11"/>
  <c r="Q762" i="11"/>
  <c r="O762" i="11"/>
  <c r="T782" i="11"/>
  <c r="N782" i="11"/>
  <c r="T722" i="11"/>
  <c r="N722" i="11"/>
  <c r="N662" i="11"/>
  <c r="M662" i="11"/>
  <c r="N582" i="11"/>
  <c r="M582" i="11"/>
  <c r="R602" i="11"/>
  <c r="O602" i="11"/>
  <c r="O502" i="11"/>
  <c r="Q502" i="11"/>
  <c r="R902" i="11"/>
  <c r="T902" i="11"/>
  <c r="P922" i="11"/>
  <c r="R922" i="11"/>
  <c r="T942" i="11"/>
  <c r="R942" i="11"/>
  <c r="M882" i="11"/>
  <c r="N882" i="11"/>
  <c r="N702" i="11"/>
  <c r="R682" i="11"/>
  <c r="R542" i="11"/>
  <c r="T542" i="11"/>
  <c r="T562" i="11"/>
  <c r="R562" i="11"/>
  <c r="P742" i="11"/>
  <c r="Q742" i="11"/>
  <c r="O442" i="11"/>
  <c r="R442" i="11"/>
  <c r="Q462" i="11"/>
  <c r="T462" i="11"/>
  <c r="P622" i="11"/>
  <c r="Q622" i="11"/>
  <c r="T642" i="11"/>
  <c r="S642" i="11"/>
  <c r="O482" i="11"/>
  <c r="N482" i="11"/>
  <c r="R862" i="11"/>
  <c r="T862" i="11"/>
  <c r="Q822" i="11"/>
  <c r="S822" i="11"/>
  <c r="N802" i="11"/>
  <c r="T802" i="11"/>
  <c r="S842" i="11"/>
  <c r="Q842" i="11"/>
  <c r="N762" i="11"/>
  <c r="S762" i="11"/>
  <c r="M782" i="11"/>
  <c r="R782" i="11"/>
  <c r="P722" i="11"/>
  <c r="R722" i="11"/>
  <c r="P662" i="11"/>
  <c r="Q662" i="11"/>
  <c r="P582" i="11"/>
  <c r="Q582" i="11"/>
  <c r="T602" i="11"/>
  <c r="S602" i="11"/>
  <c r="P502" i="11"/>
  <c r="N502" i="11"/>
  <c r="S902" i="11"/>
  <c r="M902" i="11"/>
  <c r="M922" i="11"/>
  <c r="O922" i="11"/>
  <c r="M942" i="11"/>
  <c r="O942" i="11"/>
  <c r="T882" i="11"/>
  <c r="S882" i="11"/>
  <c r="S702" i="11"/>
  <c r="M702" i="11"/>
  <c r="T682" i="11"/>
  <c r="O682" i="11"/>
  <c r="N522" i="11"/>
  <c r="P522" i="11"/>
  <c r="O542" i="11"/>
  <c r="M542" i="11"/>
  <c r="M562" i="11"/>
  <c r="O562" i="11"/>
  <c r="T742" i="11"/>
  <c r="N742" i="11"/>
  <c r="Q442" i="11"/>
  <c r="P442" i="11"/>
  <c r="S462" i="11"/>
  <c r="N462" i="11"/>
  <c r="R622" i="11"/>
  <c r="O622" i="11"/>
  <c r="N642" i="11"/>
  <c r="M642" i="11"/>
  <c r="P482" i="11"/>
  <c r="R482" i="11"/>
  <c r="O862" i="11"/>
  <c r="M862" i="11"/>
  <c r="N822" i="11"/>
  <c r="P822" i="11"/>
  <c r="O802" i="11"/>
  <c r="M802" i="11"/>
  <c r="P842" i="11"/>
  <c r="N842" i="11"/>
  <c r="R762" i="11"/>
  <c r="P762" i="11"/>
  <c r="Q782" i="11"/>
  <c r="O782" i="11"/>
  <c r="M722" i="11"/>
  <c r="O722" i="11"/>
  <c r="R662" i="11"/>
  <c r="O662" i="11"/>
  <c r="R582" i="11"/>
  <c r="O582" i="11"/>
  <c r="N602" i="11"/>
  <c r="M602" i="11"/>
  <c r="T502" i="11"/>
  <c r="R502" i="11"/>
  <c r="N902" i="11"/>
  <c r="Q902" i="11"/>
  <c r="Q922" i="11"/>
  <c r="Q942" i="11"/>
  <c r="S942" i="11"/>
  <c r="R882" i="11"/>
  <c r="Q882" i="11"/>
  <c r="O702" i="11"/>
  <c r="Q702" i="11"/>
  <c r="P682" i="11"/>
  <c r="Q542" i="11"/>
  <c r="Q562" i="11"/>
  <c r="S562" i="11"/>
  <c r="O742" i="11"/>
  <c r="R742" i="11"/>
  <c r="S442" i="11"/>
  <c r="T442" i="11"/>
  <c r="M462" i="11"/>
  <c r="R462" i="11"/>
  <c r="T622" i="11"/>
  <c r="S622" i="11"/>
  <c r="P642" i="11"/>
  <c r="Q642" i="11"/>
  <c r="T482" i="11"/>
  <c r="S482" i="11"/>
  <c r="S862" i="11"/>
  <c r="Q862" i="11"/>
  <c r="R822" i="11"/>
  <c r="T822" i="11"/>
  <c r="S802" i="11"/>
  <c r="Q802" i="11"/>
  <c r="T842" i="11"/>
  <c r="R842" i="11"/>
  <c r="M762" i="11"/>
  <c r="T762" i="11"/>
  <c r="P782" i="11"/>
  <c r="S782" i="11"/>
  <c r="Q722" i="11"/>
  <c r="S722" i="11"/>
  <c r="T662" i="11"/>
  <c r="S662" i="11"/>
  <c r="T582" i="11"/>
  <c r="S582" i="11"/>
  <c r="P602" i="11"/>
  <c r="Q602" i="11"/>
  <c r="M502" i="11"/>
  <c r="S502" i="11"/>
  <c r="S422" i="11"/>
  <c r="R422" i="11"/>
  <c r="N422" i="11"/>
  <c r="P422" i="11"/>
  <c r="T422" i="11"/>
  <c r="O422" i="11"/>
  <c r="Q422" i="11"/>
  <c r="M422" i="11"/>
  <c r="P402" i="11"/>
  <c r="R402" i="11"/>
  <c r="M402" i="11"/>
  <c r="T402" i="11"/>
  <c r="Q402" i="11"/>
  <c r="O402" i="11"/>
  <c r="N402" i="11"/>
  <c r="S402" i="11"/>
  <c r="Q382" i="11"/>
  <c r="O382" i="11"/>
  <c r="N382" i="11"/>
  <c r="S382" i="11"/>
  <c r="R382" i="11"/>
  <c r="P382" i="11"/>
  <c r="M382" i="11"/>
  <c r="T382" i="11"/>
  <c r="M362" i="11"/>
  <c r="R362" i="11"/>
  <c r="Q362" i="11"/>
  <c r="P362" i="11"/>
  <c r="T362" i="11"/>
  <c r="O362" i="11"/>
  <c r="N362" i="11"/>
  <c r="S362" i="11"/>
  <c r="O322" i="11"/>
  <c r="Q342" i="11"/>
  <c r="S342" i="11"/>
  <c r="N342" i="11"/>
  <c r="M342" i="11"/>
  <c r="R342" i="11"/>
  <c r="P342" i="11"/>
  <c r="O342" i="11"/>
  <c r="T342" i="11"/>
  <c r="R322" i="11"/>
  <c r="Q322" i="11"/>
  <c r="P322" i="11"/>
  <c r="T322" i="11"/>
  <c r="N322" i="11"/>
  <c r="M322" i="11"/>
  <c r="S322" i="11"/>
  <c r="M302" i="11"/>
  <c r="P302" i="11"/>
  <c r="Q302" i="11"/>
  <c r="N302" i="11"/>
  <c r="T302" i="11"/>
  <c r="O302" i="11"/>
  <c r="R302" i="11"/>
  <c r="S302" i="11"/>
  <c r="S282" i="11"/>
  <c r="Q282" i="11"/>
  <c r="O282" i="11"/>
  <c r="P282" i="11"/>
  <c r="T282" i="11"/>
  <c r="N282" i="11"/>
  <c r="M282" i="11"/>
  <c r="R282" i="11"/>
  <c r="O262" i="11"/>
  <c r="P262" i="11"/>
  <c r="N262" i="11"/>
  <c r="T262" i="11"/>
  <c r="R262" i="11"/>
  <c r="M262" i="11"/>
  <c r="Q262" i="11"/>
  <c r="S262" i="11"/>
  <c r="S242" i="11"/>
  <c r="O242" i="11"/>
  <c r="T242" i="11"/>
  <c r="P242" i="11"/>
  <c r="M242" i="11"/>
  <c r="N242" i="11"/>
  <c r="Q242" i="11"/>
  <c r="R242" i="11"/>
  <c r="S222" i="11"/>
  <c r="O222" i="11"/>
  <c r="T222" i="11"/>
  <c r="P222" i="11"/>
  <c r="M222" i="11"/>
  <c r="N222" i="11"/>
  <c r="Q222" i="11"/>
  <c r="R222" i="11"/>
  <c r="N202" i="11"/>
  <c r="S202" i="11"/>
  <c r="Q202" i="11"/>
  <c r="R202" i="11"/>
  <c r="P202" i="11"/>
  <c r="O202" i="11"/>
  <c r="M202" i="11"/>
  <c r="T202" i="11"/>
  <c r="N122" i="11"/>
  <c r="T142" i="11"/>
  <c r="O162" i="11"/>
  <c r="S162" i="11"/>
  <c r="O182" i="11"/>
  <c r="M182" i="11"/>
  <c r="P182" i="11"/>
  <c r="Q182" i="11"/>
  <c r="T182" i="11"/>
  <c r="N182" i="11"/>
  <c r="S182" i="11"/>
  <c r="R182" i="11"/>
  <c r="P162" i="11"/>
  <c r="T162" i="11"/>
  <c r="M162" i="11"/>
  <c r="N162" i="11"/>
  <c r="Q162" i="11"/>
  <c r="R162" i="11"/>
  <c r="O142" i="11"/>
  <c r="S122" i="11"/>
  <c r="Q142" i="11"/>
  <c r="O122" i="11"/>
  <c r="M142" i="11"/>
  <c r="M122" i="11"/>
  <c r="R122" i="11"/>
  <c r="Q122" i="11"/>
  <c r="P142" i="11"/>
  <c r="N142" i="11"/>
  <c r="P122" i="11"/>
  <c r="T122" i="11"/>
  <c r="S142" i="11"/>
  <c r="R142" i="11"/>
  <c r="O102" i="11"/>
  <c r="S102" i="11"/>
  <c r="T102" i="11"/>
  <c r="Q102" i="11"/>
  <c r="R102" i="11"/>
  <c r="P102" i="11"/>
  <c r="M102" i="11"/>
  <c r="N102" i="11"/>
  <c r="R82" i="11"/>
  <c r="P82" i="11"/>
  <c r="T82" i="11"/>
  <c r="M82" i="11"/>
  <c r="Q82" i="11"/>
  <c r="O82" i="11"/>
  <c r="N82" i="11"/>
  <c r="S82" i="11"/>
  <c r="M62" i="11"/>
  <c r="O62" i="11"/>
  <c r="R62" i="11"/>
  <c r="M42" i="11"/>
  <c r="P62" i="11"/>
  <c r="N62" i="11"/>
  <c r="T62" i="11"/>
  <c r="S42" i="11"/>
  <c r="S62" i="11"/>
  <c r="Q62" i="11"/>
  <c r="O42" i="11"/>
  <c r="Q42" i="11"/>
  <c r="R42" i="11"/>
  <c r="T42" i="11"/>
  <c r="N42" i="11"/>
  <c r="P42" i="11"/>
  <c r="N14" i="3"/>
  <c r="P14" i="3"/>
  <c r="O15" i="3"/>
  <c r="P22" i="11"/>
  <c r="M22" i="11"/>
  <c r="N22" i="11"/>
  <c r="Q22" i="11"/>
  <c r="O22" i="11"/>
  <c r="R22" i="11"/>
  <c r="S22" i="11"/>
  <c r="T22" i="11"/>
  <c r="P12" i="3"/>
  <c r="S4" i="3"/>
  <c r="P208" i="10"/>
  <c r="G40" i="1" s="1"/>
  <c r="N8" i="4"/>
  <c r="T208" i="9"/>
  <c r="K30" i="1" s="1"/>
  <c r="Q204" i="9"/>
  <c r="H26" i="1" s="1"/>
  <c r="Q208" i="9"/>
  <c r="H30" i="1" s="1"/>
  <c r="O204" i="9"/>
  <c r="F26" i="1" s="1"/>
  <c r="N206" i="9"/>
  <c r="E28" i="1" s="1"/>
  <c r="T204" i="9"/>
  <c r="K26" i="1" s="1"/>
  <c r="P206" i="10"/>
  <c r="G38" i="1" s="1"/>
  <c r="R208" i="10"/>
  <c r="O200" i="10"/>
  <c r="F32" i="1" s="1"/>
  <c r="T205" i="10"/>
  <c r="K37" i="1" s="1"/>
  <c r="O208" i="10"/>
  <c r="F40" i="1" s="1"/>
  <c r="P205" i="10"/>
  <c r="G37" i="1" s="1"/>
  <c r="P200" i="10"/>
  <c r="G32" i="1" s="1"/>
  <c r="N202" i="10"/>
  <c r="E34" i="1" s="1"/>
  <c r="T203" i="10"/>
  <c r="K35" i="1" s="1"/>
  <c r="T207" i="10"/>
  <c r="K39" i="1" s="1"/>
  <c r="T204" i="10"/>
  <c r="K36" i="1" s="1"/>
  <c r="Q202" i="10"/>
  <c r="H34" i="1" s="1"/>
  <c r="M204" i="10"/>
  <c r="D36" i="1" s="1"/>
  <c r="R205" i="10"/>
  <c r="O207" i="10"/>
  <c r="F39" i="1" s="1"/>
  <c r="S206" i="10"/>
  <c r="J38" i="1" s="1"/>
  <c r="S207" i="10"/>
  <c r="J39" i="1" s="1"/>
  <c r="M206" i="10"/>
  <c r="D38" i="1" s="1"/>
  <c r="O201" i="10"/>
  <c r="F33" i="1" s="1"/>
  <c r="N204" i="10"/>
  <c r="E36" i="1" s="1"/>
  <c r="M207" i="10"/>
  <c r="D39" i="1" s="1"/>
  <c r="Q206" i="10"/>
  <c r="H38" i="1" s="1"/>
  <c r="R204" i="10"/>
  <c r="S200" i="10"/>
  <c r="J32" i="1" s="1"/>
  <c r="M201" i="10"/>
  <c r="D33" i="1" s="1"/>
  <c r="S205" i="10"/>
  <c r="J37" i="1" s="1"/>
  <c r="Q200" i="10"/>
  <c r="H32" i="1" s="1"/>
  <c r="O204" i="10"/>
  <c r="F36" i="1" s="1"/>
  <c r="O203" i="10"/>
  <c r="F35" i="1" s="1"/>
  <c r="Q208" i="10"/>
  <c r="H40" i="1" s="1"/>
  <c r="Q201" i="10"/>
  <c r="H33" i="1" s="1"/>
  <c r="S203" i="10"/>
  <c r="J35" i="1" s="1"/>
  <c r="O209" i="10"/>
  <c r="F41" i="1" s="1"/>
  <c r="M203" i="10"/>
  <c r="D35" i="1" s="1"/>
  <c r="Q203" i="10"/>
  <c r="H35" i="1" s="1"/>
  <c r="M208" i="10"/>
  <c r="D40" i="1" s="1"/>
  <c r="S208" i="10"/>
  <c r="J40" i="1" s="1"/>
  <c r="M205" i="10"/>
  <c r="D37" i="1" s="1"/>
  <c r="M209" i="10"/>
  <c r="D41" i="1" s="1"/>
  <c r="R206" i="10"/>
  <c r="P202" i="10"/>
  <c r="G34" i="1" s="1"/>
  <c r="N209" i="10"/>
  <c r="E41" i="1" s="1"/>
  <c r="N201" i="10"/>
  <c r="E33" i="1" s="1"/>
  <c r="N207" i="10"/>
  <c r="E39" i="1" s="1"/>
  <c r="P201" i="10"/>
  <c r="G33" i="1" s="1"/>
  <c r="Q205" i="10"/>
  <c r="H37" i="1" s="1"/>
  <c r="R200" i="10"/>
  <c r="R207" i="10"/>
  <c r="T209" i="10"/>
  <c r="K41" i="1" s="1"/>
  <c r="T201" i="10"/>
  <c r="K33" i="1" s="1"/>
  <c r="R203" i="10"/>
  <c r="S202" i="10"/>
  <c r="J34" i="1" s="1"/>
  <c r="N203" i="10"/>
  <c r="E35" i="1" s="1"/>
  <c r="T202" i="10"/>
  <c r="K34" i="1" s="1"/>
  <c r="N205" i="10"/>
  <c r="E37" i="1" s="1"/>
  <c r="S209" i="10"/>
  <c r="J41" i="1" s="1"/>
  <c r="O206" i="10"/>
  <c r="F38" i="1" s="1"/>
  <c r="M200" i="10"/>
  <c r="D32" i="1" s="1"/>
  <c r="S201" i="10"/>
  <c r="J33" i="1" s="1"/>
  <c r="M202" i="10"/>
  <c r="D34" i="1" s="1"/>
  <c r="T200" i="10"/>
  <c r="K32" i="1" s="1"/>
  <c r="R202" i="10"/>
  <c r="O205" i="10"/>
  <c r="F37" i="1" s="1"/>
  <c r="P207" i="10"/>
  <c r="G39" i="1" s="1"/>
  <c r="P209" i="10"/>
  <c r="G41" i="1" s="1"/>
  <c r="N206" i="10"/>
  <c r="E38" i="1" s="1"/>
  <c r="Q209" i="10"/>
  <c r="H41" i="1" s="1"/>
  <c r="N208" i="10"/>
  <c r="E40" i="1" s="1"/>
  <c r="S204" i="10"/>
  <c r="J36" i="1" s="1"/>
  <c r="N200" i="10"/>
  <c r="E32" i="1" s="1"/>
  <c r="R209" i="10"/>
  <c r="P203" i="10"/>
  <c r="G35" i="1" s="1"/>
  <c r="O202" i="10"/>
  <c r="F34" i="1" s="1"/>
  <c r="P204" i="10"/>
  <c r="G36" i="1" s="1"/>
  <c r="Q204" i="10"/>
  <c r="H36" i="1" s="1"/>
  <c r="T208" i="10"/>
  <c r="K40" i="1" s="1"/>
  <c r="R201" i="10"/>
  <c r="Q207" i="10"/>
  <c r="H39" i="1" s="1"/>
  <c r="T206" i="10"/>
  <c r="K38" i="1" s="1"/>
  <c r="T202" i="9"/>
  <c r="K24" i="1" s="1"/>
  <c r="S202" i="9"/>
  <c r="J24" i="1" s="1"/>
  <c r="Q202" i="9"/>
  <c r="H24" i="1" s="1"/>
  <c r="R200" i="9"/>
  <c r="O208" i="9"/>
  <c r="F30" i="1" s="1"/>
  <c r="T200" i="9"/>
  <c r="K22" i="1" s="1"/>
  <c r="P15" i="3"/>
  <c r="Q5" i="3"/>
  <c r="N15" i="3"/>
  <c r="R203" i="9"/>
  <c r="Q200" i="9"/>
  <c r="H22" i="1" s="1"/>
  <c r="T206" i="9"/>
  <c r="K28" i="1" s="1"/>
  <c r="M9" i="3"/>
  <c r="M5" i="4"/>
  <c r="M15" i="3"/>
  <c r="S206" i="9"/>
  <c r="J28" i="1" s="1"/>
  <c r="Q206" i="9"/>
  <c r="H28" i="1" s="1"/>
  <c r="N202" i="9"/>
  <c r="E24" i="1" s="1"/>
  <c r="O200" i="9"/>
  <c r="F22" i="1" s="1"/>
  <c r="P201" i="9"/>
  <c r="G23" i="1" s="1"/>
  <c r="R207" i="9"/>
  <c r="S208" i="9"/>
  <c r="J30" i="1" s="1"/>
  <c r="N208" i="9"/>
  <c r="E30" i="1" s="1"/>
  <c r="Q203" i="9"/>
  <c r="H25" i="1" s="1"/>
  <c r="N201" i="9"/>
  <c r="E23" i="1" s="1"/>
  <c r="R12" i="3"/>
  <c r="O201" i="9"/>
  <c r="F23" i="1" s="1"/>
  <c r="P203" i="9"/>
  <c r="G25" i="1" s="1"/>
  <c r="M207" i="9"/>
  <c r="D29" i="1" s="1"/>
  <c r="R205" i="9"/>
  <c r="R209" i="9"/>
  <c r="T201" i="9"/>
  <c r="K23" i="1" s="1"/>
  <c r="T209" i="9"/>
  <c r="K31" i="1" s="1"/>
  <c r="Q205" i="9"/>
  <c r="H27" i="1" s="1"/>
  <c r="R202" i="9"/>
  <c r="R204" i="9"/>
  <c r="S205" i="9"/>
  <c r="J27" i="1" s="1"/>
  <c r="N205" i="9"/>
  <c r="E27" i="1" s="1"/>
  <c r="O207" i="9"/>
  <c r="F29" i="1" s="1"/>
  <c r="P206" i="9"/>
  <c r="G28" i="1" s="1"/>
  <c r="M202" i="9"/>
  <c r="D24" i="1" s="1"/>
  <c r="P11" i="4"/>
  <c r="M10" i="3"/>
  <c r="T9" i="4"/>
  <c r="S203" i="9"/>
  <c r="J25" i="1" s="1"/>
  <c r="N203" i="9"/>
  <c r="E25" i="1" s="1"/>
  <c r="O205" i="9"/>
  <c r="F27" i="1" s="1"/>
  <c r="P205" i="9"/>
  <c r="G27" i="1" s="1"/>
  <c r="M201" i="9"/>
  <c r="D23" i="1" s="1"/>
  <c r="M209" i="9"/>
  <c r="D31" i="1" s="1"/>
  <c r="R206" i="9"/>
  <c r="S200" i="9"/>
  <c r="J22" i="1" s="1"/>
  <c r="N200" i="9"/>
  <c r="E22" i="1" s="1"/>
  <c r="O202" i="9"/>
  <c r="F24" i="1" s="1"/>
  <c r="T203" i="9"/>
  <c r="K25" i="1" s="1"/>
  <c r="Q207" i="9"/>
  <c r="H29" i="1" s="1"/>
  <c r="S209" i="9"/>
  <c r="J31" i="1" s="1"/>
  <c r="N209" i="9"/>
  <c r="E31" i="1" s="1"/>
  <c r="P200" i="9"/>
  <c r="G22" i="1" s="1"/>
  <c r="P208" i="9"/>
  <c r="G30" i="1" s="1"/>
  <c r="M204" i="9"/>
  <c r="D26" i="1" s="1"/>
  <c r="R208" i="9"/>
  <c r="P209" i="9"/>
  <c r="G31" i="1" s="1"/>
  <c r="M205" i="9"/>
  <c r="D27" i="1" s="1"/>
  <c r="T207" i="9"/>
  <c r="K29" i="1" s="1"/>
  <c r="R201" i="9"/>
  <c r="S201" i="9"/>
  <c r="J23" i="1" s="1"/>
  <c r="O203" i="9"/>
  <c r="F25" i="1" s="1"/>
  <c r="P204" i="9"/>
  <c r="G26" i="1" s="1"/>
  <c r="M200" i="9"/>
  <c r="D22" i="1" s="1"/>
  <c r="M208" i="9"/>
  <c r="D30" i="1" s="1"/>
  <c r="S12" i="3"/>
  <c r="R11" i="3"/>
  <c r="N4" i="3"/>
  <c r="N11" i="3"/>
  <c r="S207" i="9"/>
  <c r="J29" i="1" s="1"/>
  <c r="N207" i="9"/>
  <c r="E29" i="1" s="1"/>
  <c r="O209" i="9"/>
  <c r="F31" i="1" s="1"/>
  <c r="P207" i="9"/>
  <c r="G29" i="1" s="1"/>
  <c r="M203" i="9"/>
  <c r="D25" i="1" s="1"/>
  <c r="S204" i="9"/>
  <c r="J26" i="1" s="1"/>
  <c r="N204" i="9"/>
  <c r="E26" i="1" s="1"/>
  <c r="O206" i="9"/>
  <c r="F28" i="1" s="1"/>
  <c r="T205" i="9"/>
  <c r="K27" i="1" s="1"/>
  <c r="Q201" i="9"/>
  <c r="H23" i="1" s="1"/>
  <c r="Q209" i="9"/>
  <c r="H31" i="1" s="1"/>
  <c r="P202" i="9"/>
  <c r="G24" i="1" s="1"/>
  <c r="M206" i="9"/>
  <c r="D28" i="1" s="1"/>
  <c r="M13" i="2"/>
  <c r="P17" i="3"/>
  <c r="Q14" i="3"/>
  <c r="R9" i="3"/>
  <c r="Q17" i="3"/>
  <c r="S14" i="3"/>
  <c r="O14" i="3"/>
  <c r="O9" i="3"/>
  <c r="T9" i="3"/>
  <c r="R17" i="3"/>
  <c r="M14" i="3"/>
  <c r="N9" i="3"/>
  <c r="M17" i="3"/>
  <c r="T17" i="3"/>
  <c r="Q15" i="3"/>
  <c r="M22" i="5"/>
  <c r="D15" i="1" s="1"/>
  <c r="O17" i="3"/>
  <c r="Q9" i="3"/>
  <c r="P9" i="3"/>
  <c r="N17" i="3"/>
  <c r="T14" i="3"/>
  <c r="S15" i="3"/>
  <c r="R15" i="3"/>
  <c r="Q13" i="2"/>
  <c r="P15" i="4"/>
  <c r="T6" i="3"/>
  <c r="P20" i="4"/>
  <c r="S18" i="3"/>
  <c r="N18" i="3"/>
  <c r="O20" i="4"/>
  <c r="R20" i="4"/>
  <c r="S7" i="4"/>
  <c r="O6" i="3"/>
  <c r="N5" i="4"/>
  <c r="Q13" i="3"/>
  <c r="T5" i="3"/>
  <c r="P5" i="4"/>
  <c r="R19" i="3"/>
  <c r="Q19" i="3"/>
  <c r="R13" i="3"/>
  <c r="S19" i="3"/>
  <c r="T22" i="7"/>
  <c r="K17" i="1" s="1"/>
  <c r="N6" i="3"/>
  <c r="M18" i="3"/>
  <c r="P7" i="3"/>
  <c r="P13" i="2"/>
  <c r="N16" i="4"/>
  <c r="N8" i="3"/>
  <c r="O7" i="3"/>
  <c r="S6" i="3"/>
  <c r="O12" i="3"/>
  <c r="O4" i="3"/>
  <c r="S15" i="4"/>
  <c r="O11" i="3"/>
  <c r="O10" i="3"/>
  <c r="M11" i="3"/>
  <c r="T10" i="3"/>
  <c r="P11" i="3"/>
  <c r="Q6" i="3"/>
  <c r="T4" i="3"/>
  <c r="P16" i="4"/>
  <c r="S16" i="4"/>
  <c r="S10" i="3"/>
  <c r="S7" i="3"/>
  <c r="Q11" i="3"/>
  <c r="Q22" i="5"/>
  <c r="H15" i="1" s="1"/>
  <c r="N10" i="3"/>
  <c r="P4" i="3"/>
  <c r="T18" i="3"/>
  <c r="P6" i="3"/>
  <c r="R7" i="3"/>
  <c r="N22" i="5"/>
  <c r="E15" i="1" s="1"/>
  <c r="O22" i="7"/>
  <c r="F17" i="1" s="1"/>
  <c r="M12" i="3"/>
  <c r="R22" i="6"/>
  <c r="R13" i="2"/>
  <c r="P8" i="3"/>
  <c r="P10" i="3"/>
  <c r="Q18" i="3"/>
  <c r="S16" i="3"/>
  <c r="Q10" i="3"/>
  <c r="S8" i="3"/>
  <c r="M6" i="3"/>
  <c r="P18" i="3"/>
  <c r="Q4" i="3"/>
  <c r="P12" i="4"/>
  <c r="O16" i="4"/>
  <c r="R12" i="4"/>
  <c r="O18" i="3"/>
  <c r="S11" i="3"/>
  <c r="N7" i="3"/>
  <c r="M7" i="3"/>
  <c r="Q7" i="3"/>
  <c r="R22" i="5"/>
  <c r="P22" i="6"/>
  <c r="G16" i="1" s="1"/>
  <c r="M4" i="3"/>
  <c r="T22" i="5"/>
  <c r="K15" i="1" s="1"/>
  <c r="M22" i="7"/>
  <c r="D17" i="1" s="1"/>
  <c r="M9" i="2"/>
  <c r="O5" i="4"/>
  <c r="O19" i="3"/>
  <c r="Q18" i="4"/>
  <c r="P6" i="2"/>
  <c r="M5" i="3"/>
  <c r="N13" i="3"/>
  <c r="R4" i="4"/>
  <c r="N19" i="3"/>
  <c r="S9" i="2"/>
  <c r="T6" i="2"/>
  <c r="Q9" i="2"/>
  <c r="R5" i="3"/>
  <c r="T13" i="3"/>
  <c r="O17" i="4"/>
  <c r="P4" i="4"/>
  <c r="R17" i="4"/>
  <c r="P7" i="4"/>
  <c r="O4" i="4"/>
  <c r="N20" i="4"/>
  <c r="P14" i="4"/>
  <c r="O7" i="4"/>
  <c r="N4" i="4"/>
  <c r="Q14" i="4"/>
  <c r="T12" i="3"/>
  <c r="N12" i="3"/>
  <c r="O13" i="3"/>
  <c r="M13" i="3"/>
  <c r="P5" i="3"/>
  <c r="O8" i="4"/>
  <c r="M19" i="3"/>
  <c r="P9" i="2"/>
  <c r="R9" i="2"/>
  <c r="O5" i="3"/>
  <c r="P19" i="3"/>
  <c r="N5" i="3"/>
  <c r="P13" i="3"/>
  <c r="N17" i="4"/>
  <c r="R13" i="4"/>
  <c r="R5" i="4"/>
  <c r="T5" i="4"/>
  <c r="Q5" i="4"/>
  <c r="T17" i="4"/>
  <c r="O22" i="5"/>
  <c r="F15" i="1" s="1"/>
  <c r="P22" i="7"/>
  <c r="G17" i="1" s="1"/>
  <c r="AM22" i="8"/>
  <c r="K21" i="1" s="1"/>
  <c r="AH22" i="8"/>
  <c r="I20" i="1" s="1"/>
  <c r="Q22" i="7"/>
  <c r="H17" i="1" s="1"/>
  <c r="P22" i="5"/>
  <c r="G15" i="1" s="1"/>
  <c r="T8" i="3"/>
  <c r="Q8" i="3"/>
  <c r="AD22" i="8"/>
  <c r="K18" i="1" s="1"/>
  <c r="O16" i="3"/>
  <c r="O6" i="4"/>
  <c r="S22" i="7"/>
  <c r="J17" i="1" s="1"/>
  <c r="N22" i="6"/>
  <c r="E16" i="1" s="1"/>
  <c r="S22" i="6"/>
  <c r="J16" i="1" s="1"/>
  <c r="Q22" i="6"/>
  <c r="H16" i="1" s="1"/>
  <c r="R22" i="7"/>
  <c r="AC22" i="8"/>
  <c r="J18" i="1" s="1"/>
  <c r="AK22" i="8"/>
  <c r="I21" i="1" s="1"/>
  <c r="AF22" i="8"/>
  <c r="J19" i="1" s="1"/>
  <c r="O17" i="2"/>
  <c r="P8" i="4"/>
  <c r="N22" i="7"/>
  <c r="E17" i="1" s="1"/>
  <c r="O22" i="6"/>
  <c r="F16" i="1" s="1"/>
  <c r="T22" i="6"/>
  <c r="K16" i="1" s="1"/>
  <c r="AB22" i="8"/>
  <c r="I18" i="1" s="1"/>
  <c r="AE22" i="8"/>
  <c r="I19" i="1" s="1"/>
  <c r="AI22" i="8"/>
  <c r="S8" i="4"/>
  <c r="S22" i="5"/>
  <c r="J15" i="1" s="1"/>
  <c r="AG22" i="8"/>
  <c r="K19" i="1" s="1"/>
  <c r="AL22" i="8"/>
  <c r="J21" i="1" s="1"/>
  <c r="AJ22" i="8"/>
  <c r="K20" i="1" s="1"/>
  <c r="T10" i="4"/>
  <c r="N10" i="4"/>
  <c r="R10" i="4"/>
  <c r="M10" i="4"/>
  <c r="S10" i="4"/>
  <c r="S12" i="4"/>
  <c r="T8" i="4"/>
  <c r="M8" i="4"/>
  <c r="Q8" i="4"/>
  <c r="T6" i="4"/>
  <c r="N6" i="4"/>
  <c r="M6" i="4"/>
  <c r="S6" i="4"/>
  <c r="R6" i="4"/>
  <c r="T12" i="4"/>
  <c r="M12" i="4"/>
  <c r="Q12" i="4"/>
  <c r="T13" i="2"/>
  <c r="Q17" i="2"/>
  <c r="O13" i="2"/>
  <c r="O12" i="4"/>
  <c r="M17" i="4"/>
  <c r="P17" i="4"/>
  <c r="Q10" i="4"/>
  <c r="O10" i="4"/>
  <c r="M22" i="6"/>
  <c r="D16" i="1" s="1"/>
  <c r="T20" i="4"/>
  <c r="M20" i="4"/>
  <c r="Q20" i="4"/>
  <c r="T7" i="4"/>
  <c r="M7" i="4"/>
  <c r="N7" i="4"/>
  <c r="Q7" i="4"/>
  <c r="T18" i="4"/>
  <c r="N18" i="4"/>
  <c r="R18" i="4"/>
  <c r="M18" i="4"/>
  <c r="S18" i="4"/>
  <c r="T4" i="4"/>
  <c r="Q4" i="4"/>
  <c r="M4" i="4"/>
  <c r="S17" i="2"/>
  <c r="P17" i="2"/>
  <c r="P10" i="4"/>
  <c r="T16" i="4"/>
  <c r="M16" i="4"/>
  <c r="Q16" i="4"/>
  <c r="T14" i="4"/>
  <c r="N14" i="4"/>
  <c r="M14" i="4"/>
  <c r="S14" i="4"/>
  <c r="R14" i="4"/>
  <c r="O9" i="4"/>
  <c r="Q9" i="4"/>
  <c r="N13" i="4"/>
  <c r="R9" i="4"/>
  <c r="Q13" i="4"/>
  <c r="M9" i="4"/>
  <c r="T13" i="4"/>
  <c r="T11" i="4"/>
  <c r="M11" i="4"/>
  <c r="N11" i="4"/>
  <c r="R11" i="4"/>
  <c r="Q11" i="4"/>
  <c r="O13" i="4"/>
  <c r="N9" i="4"/>
  <c r="P9" i="4"/>
  <c r="Q17" i="4"/>
  <c r="M13" i="4"/>
  <c r="O11" i="4"/>
  <c r="P13" i="4"/>
  <c r="T15" i="4"/>
  <c r="M15" i="4"/>
  <c r="R15" i="4"/>
  <c r="Q15" i="4"/>
  <c r="N15" i="4"/>
  <c r="T16" i="3"/>
  <c r="R16" i="3"/>
  <c r="Q16" i="3"/>
  <c r="N16" i="3"/>
  <c r="M16" i="3"/>
  <c r="T17" i="2"/>
  <c r="M17" i="2"/>
  <c r="N17" i="2"/>
  <c r="S13" i="2"/>
  <c r="P5" i="2"/>
  <c r="T9" i="2"/>
  <c r="N9" i="2"/>
  <c r="N5" i="2"/>
  <c r="R4" i="2"/>
  <c r="N4" i="2"/>
  <c r="S5" i="2"/>
  <c r="T5" i="2"/>
  <c r="M5" i="2"/>
  <c r="R5" i="2"/>
  <c r="M4" i="2"/>
  <c r="Q5" i="2"/>
  <c r="O4" i="2"/>
  <c r="P4" i="2"/>
  <c r="S4" i="2"/>
  <c r="S11" i="2"/>
  <c r="P11" i="2"/>
  <c r="T11" i="2"/>
  <c r="M11" i="2"/>
  <c r="Q11" i="2"/>
  <c r="O11" i="2"/>
  <c r="N11" i="2"/>
  <c r="R11" i="2"/>
  <c r="O18" i="2"/>
  <c r="S18" i="2"/>
  <c r="T18" i="2"/>
  <c r="R18" i="2"/>
  <c r="P18" i="2"/>
  <c r="M18" i="2"/>
  <c r="Q18" i="2"/>
  <c r="N18" i="2"/>
  <c r="Q4" i="2"/>
  <c r="S16" i="2"/>
  <c r="P16" i="2"/>
  <c r="T16" i="2"/>
  <c r="M16" i="2"/>
  <c r="Q16" i="2"/>
  <c r="O16" i="2"/>
  <c r="N16" i="2"/>
  <c r="R16" i="2"/>
  <c r="M7" i="2"/>
  <c r="Q7" i="2"/>
  <c r="N7" i="2"/>
  <c r="R7" i="2"/>
  <c r="P7" i="2"/>
  <c r="O7" i="2"/>
  <c r="S7" i="2"/>
  <c r="T7" i="2"/>
  <c r="S14" i="2"/>
  <c r="P14" i="2"/>
  <c r="T14" i="2"/>
  <c r="M14" i="2"/>
  <c r="Q14" i="2"/>
  <c r="O14" i="2"/>
  <c r="N14" i="2"/>
  <c r="R14" i="2"/>
  <c r="P12" i="2"/>
  <c r="T12" i="2"/>
  <c r="M12" i="2"/>
  <c r="Q12" i="2"/>
  <c r="S12" i="2"/>
  <c r="N12" i="2"/>
  <c r="R12" i="2"/>
  <c r="O12" i="2"/>
  <c r="R19" i="2"/>
  <c r="O19" i="2"/>
  <c r="S19" i="2"/>
  <c r="P19" i="2"/>
  <c r="T19" i="2"/>
  <c r="N19" i="2"/>
  <c r="M19" i="2"/>
  <c r="Q19" i="2"/>
  <c r="P10" i="2"/>
  <c r="T10" i="2"/>
  <c r="M10" i="2"/>
  <c r="Q10" i="2"/>
  <c r="O10" i="2"/>
  <c r="N10" i="2"/>
  <c r="R10" i="2"/>
  <c r="S10" i="2"/>
  <c r="P8" i="2"/>
  <c r="M8" i="2"/>
  <c r="Q8" i="2"/>
  <c r="N8" i="2"/>
  <c r="R8" i="2"/>
  <c r="T8" i="2"/>
  <c r="O8" i="2"/>
  <c r="S8" i="2"/>
  <c r="P15" i="2"/>
  <c r="T15" i="2"/>
  <c r="M15" i="2"/>
  <c r="Q15" i="2"/>
  <c r="S15" i="2"/>
  <c r="N15" i="2"/>
  <c r="R15" i="2"/>
  <c r="O15" i="2"/>
  <c r="M6" i="2"/>
  <c r="N6" i="2"/>
  <c r="R6" i="2"/>
  <c r="O6" i="2"/>
  <c r="Q6" i="2"/>
  <c r="O944" i="11" l="1"/>
  <c r="F42" i="1" s="1"/>
  <c r="P944" i="11"/>
  <c r="G42" i="1" s="1"/>
  <c r="S944" i="11"/>
  <c r="J42" i="1" s="1"/>
  <c r="N944" i="11"/>
  <c r="E42" i="1" s="1"/>
  <c r="R944" i="11"/>
  <c r="M944" i="11"/>
  <c r="D42" i="1" s="1"/>
  <c r="T944" i="11"/>
  <c r="K42" i="1" s="1"/>
  <c r="Q944" i="11"/>
  <c r="H42" i="1" s="1"/>
  <c r="R22" i="3"/>
  <c r="M22" i="3"/>
  <c r="D13" i="1" s="1"/>
  <c r="T22" i="3"/>
  <c r="K13" i="1" s="1"/>
  <c r="O22" i="3"/>
  <c r="F13" i="1" s="1"/>
  <c r="S22" i="3"/>
  <c r="J13" i="1" s="1"/>
  <c r="P22" i="3"/>
  <c r="G13" i="1" s="1"/>
  <c r="Q22" i="3"/>
  <c r="H13" i="1" s="1"/>
  <c r="N22" i="3"/>
  <c r="E13" i="1" s="1"/>
  <c r="P22" i="4"/>
  <c r="G14" i="1" s="1"/>
  <c r="R22" i="4"/>
  <c r="S22" i="4"/>
  <c r="J14" i="1" s="1"/>
  <c r="N22" i="4"/>
  <c r="E14" i="1" s="1"/>
  <c r="J20" i="1"/>
  <c r="M22" i="4"/>
  <c r="D14" i="1" s="1"/>
  <c r="Q22" i="4"/>
  <c r="H14" i="1" s="1"/>
  <c r="T22" i="4"/>
  <c r="K14" i="1" s="1"/>
  <c r="O22" i="4"/>
  <c r="F14" i="1" s="1"/>
  <c r="R22" i="2"/>
  <c r="N22" i="2"/>
  <c r="E12" i="1" s="1"/>
  <c r="P22" i="2"/>
  <c r="G12" i="1" s="1"/>
  <c r="T22" i="2"/>
  <c r="K12" i="1" s="1"/>
  <c r="M22" i="2"/>
  <c r="D12" i="1" s="1"/>
  <c r="O22" i="2"/>
  <c r="F12" i="1" s="1"/>
  <c r="S22" i="2"/>
  <c r="J12" i="1" s="1"/>
  <c r="Q22" i="2"/>
  <c r="H12" i="1" s="1"/>
  <c r="J20" i="2" l="1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<sst xmlns="http://schemas.openxmlformats.org/spreadsheetml/2006/main" count="2251" uniqueCount="186">
  <si>
    <t>年齢</t>
    <rPh sb="0" eb="2">
      <t>ネンレイ</t>
    </rPh>
    <phoneticPr fontId="1"/>
  </si>
  <si>
    <t>勤続
年数</t>
    <rPh sb="0" eb="2">
      <t>キンゾク</t>
    </rPh>
    <rPh sb="3" eb="4">
      <t>ドシ</t>
    </rPh>
    <rPh sb="4" eb="5">
      <t>カズ</t>
    </rPh>
    <phoneticPr fontId="1"/>
  </si>
  <si>
    <t>所定内
実労働
時間数</t>
    <rPh sb="0" eb="3">
      <t>ショテイナイ</t>
    </rPh>
    <rPh sb="4" eb="7">
      <t>ジツロウドウ</t>
    </rPh>
    <rPh sb="8" eb="11">
      <t>ジカンスウ</t>
    </rPh>
    <phoneticPr fontId="1"/>
  </si>
  <si>
    <t>超過
実労働
時間数</t>
    <rPh sb="0" eb="1">
      <t>チョウ</t>
    </rPh>
    <rPh sb="1" eb="2">
      <t>カ</t>
    </rPh>
    <rPh sb="3" eb="4">
      <t>ジツ</t>
    </rPh>
    <rPh sb="4" eb="6">
      <t>ロウドウ</t>
    </rPh>
    <rPh sb="7" eb="8">
      <t>ドキ</t>
    </rPh>
    <rPh sb="8" eb="10">
      <t>マカズ</t>
    </rPh>
    <phoneticPr fontId="1"/>
  </si>
  <si>
    <t>賞与（年）</t>
    <rPh sb="0" eb="2">
      <t>ショウヨ</t>
    </rPh>
    <rPh sb="3" eb="4">
      <t>ネン</t>
    </rPh>
    <phoneticPr fontId="2"/>
  </si>
  <si>
    <t>給与額（月）</t>
    <rPh sb="0" eb="2">
      <t>キュウヨ</t>
    </rPh>
    <rPh sb="2" eb="3">
      <t>ガク</t>
    </rPh>
    <rPh sb="4" eb="5">
      <t>ツキ</t>
    </rPh>
    <phoneticPr fontId="1"/>
  </si>
  <si>
    <t>年収額</t>
    <rPh sb="0" eb="3">
      <t>ネンシュウガク</t>
    </rPh>
    <phoneticPr fontId="2"/>
  </si>
  <si>
    <t>所定内
給与額</t>
    <rPh sb="0" eb="3">
      <t>ショテイナイ</t>
    </rPh>
    <rPh sb="4" eb="6">
      <t>キュウヨ</t>
    </rPh>
    <rPh sb="6" eb="7">
      <t>ガク</t>
    </rPh>
    <phoneticPr fontId="2"/>
  </si>
  <si>
    <t>全体</t>
    <rPh sb="0" eb="2">
      <t>ゼンタイ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</si>
  <si>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</si>
  <si>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</si>
  <si>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経験年数</t>
    <rPh sb="0" eb="4">
      <t>ケイケンネンスウ</t>
    </rPh>
    <phoneticPr fontId="2"/>
  </si>
  <si>
    <t>都道府県</t>
    <rPh sb="0" eb="4">
      <t>トドウフケン</t>
    </rPh>
    <phoneticPr fontId="2"/>
  </si>
  <si>
    <t>１．条件</t>
    <rPh sb="2" eb="4">
      <t>ジョウケン</t>
    </rPh>
    <phoneticPr fontId="2"/>
  </si>
  <si>
    <t>職種</t>
    <rPh sb="0" eb="2">
      <t>ショクシュ</t>
    </rPh>
    <phoneticPr fontId="2"/>
  </si>
  <si>
    <t>性別</t>
    <rPh sb="0" eb="2">
      <t>セイベツ</t>
    </rPh>
    <phoneticPr fontId="2"/>
  </si>
  <si>
    <t>医師</t>
  </si>
  <si>
    <t>歯科医師</t>
  </si>
  <si>
    <t>薬剤師</t>
  </si>
  <si>
    <t>保健師</t>
  </si>
  <si>
    <t>助産師</t>
  </si>
  <si>
    <t>看護師</t>
  </si>
  <si>
    <t>准看護師</t>
  </si>
  <si>
    <t>診療放射線技師</t>
  </si>
  <si>
    <t>臨床検査技師</t>
  </si>
  <si>
    <t>理学療法士，作業療法士，言語聴覚士，視能訓練士</t>
  </si>
  <si>
    <t>歯科衛生士</t>
  </si>
  <si>
    <t>歯科技工士</t>
  </si>
  <si>
    <t>栄養士</t>
  </si>
  <si>
    <t>保育士</t>
  </si>
  <si>
    <t>介護支援専門員（ケアマネージャー）</t>
  </si>
  <si>
    <t>介護職員（医療・福祉施設等）</t>
  </si>
  <si>
    <t>訪問介護従事者</t>
  </si>
  <si>
    <t>看護助手</t>
    <phoneticPr fontId="5"/>
  </si>
  <si>
    <t>令和３年　賃金構造基本統計調査</t>
    <phoneticPr fontId="2"/>
  </si>
  <si>
    <t>集計</t>
    <rPh sb="0" eb="2">
      <t>シュウケイ</t>
    </rPh>
    <phoneticPr fontId="2"/>
  </si>
  <si>
    <t>10～99人</t>
  </si>
  <si>
    <t>100～999人</t>
    <phoneticPr fontId="2"/>
  </si>
  <si>
    <t>1,000人以上</t>
    <phoneticPr fontId="2"/>
  </si>
  <si>
    <t>看護助手</t>
    <rPh sb="0" eb="2">
      <t>カンゴ</t>
    </rPh>
    <phoneticPr fontId="5"/>
  </si>
  <si>
    <t>０年</t>
    <rPh sb="1" eb="2">
      <t>ネン</t>
    </rPh>
    <phoneticPr fontId="5"/>
  </si>
  <si>
    <t>１～４年</t>
    <rPh sb="3" eb="4">
      <t>ネン</t>
    </rPh>
    <phoneticPr fontId="5"/>
  </si>
  <si>
    <t>５～９年</t>
    <rPh sb="3" eb="4">
      <t>ネン</t>
    </rPh>
    <phoneticPr fontId="5"/>
  </si>
  <si>
    <t>１０～１４年</t>
    <rPh sb="5" eb="6">
      <t>ネン</t>
    </rPh>
    <phoneticPr fontId="5"/>
  </si>
  <si>
    <t>１５年以上</t>
    <rPh sb="2" eb="3">
      <t>ネン</t>
    </rPh>
    <rPh sb="3" eb="5">
      <t>イジョウ</t>
    </rPh>
    <phoneticPr fontId="5"/>
  </si>
  <si>
    <t>1～4年</t>
    <rPh sb="3" eb="4">
      <t>ネン</t>
    </rPh>
    <phoneticPr fontId="2"/>
  </si>
  <si>
    <t>5～9年</t>
    <rPh sb="3" eb="4">
      <t>ネン</t>
    </rPh>
    <phoneticPr fontId="2"/>
  </si>
  <si>
    <t>10～14年</t>
    <rPh sb="5" eb="6">
      <t>ネン</t>
    </rPh>
    <phoneticPr fontId="2"/>
  </si>
  <si>
    <t>15年以上</t>
    <rPh sb="2" eb="3">
      <t>ネン</t>
    </rPh>
    <rPh sb="3" eb="5">
      <t>イジョウ</t>
    </rPh>
    <phoneticPr fontId="2"/>
  </si>
  <si>
    <t>経験年数計</t>
    <rPh sb="0" eb="2">
      <t>ケイケン</t>
    </rPh>
    <rPh sb="2" eb="4">
      <t>ネンスウ</t>
    </rPh>
    <rPh sb="4" eb="5">
      <t>ケイ</t>
    </rPh>
    <phoneticPr fontId="5"/>
  </si>
  <si>
    <t>所定内
給与額</t>
    <rPh sb="0" eb="3">
      <t>ショテイナイ</t>
    </rPh>
    <rPh sb="4" eb="6">
      <t>キュウヨ</t>
    </rPh>
    <rPh sb="6" eb="7">
      <t>ガク</t>
    </rPh>
    <phoneticPr fontId="5"/>
  </si>
  <si>
    <t>年間賞与その他特別給与額</t>
    <rPh sb="0" eb="2">
      <t>ネンカン</t>
    </rPh>
    <rPh sb="2" eb="4">
      <t>ショウヨ</t>
    </rPh>
    <rPh sb="6" eb="7">
      <t>タ</t>
    </rPh>
    <rPh sb="7" eb="9">
      <t>トクベツ</t>
    </rPh>
    <rPh sb="9" eb="11">
      <t>キュウヨ</t>
    </rPh>
    <rPh sb="11" eb="12">
      <t>ガク</t>
    </rPh>
    <phoneticPr fontId="5"/>
  </si>
  <si>
    <t>労働者数</t>
    <rPh sb="0" eb="2">
      <t>ロウドウ</t>
    </rPh>
    <rPh sb="2" eb="3">
      <t>モノ</t>
    </rPh>
    <rPh sb="3" eb="4">
      <t>カズ</t>
    </rPh>
    <phoneticPr fontId="5"/>
  </si>
  <si>
    <t>　２０　～　２４歳</t>
    <rPh sb="8" eb="9">
      <t>サイ</t>
    </rPh>
    <phoneticPr fontId="4"/>
  </si>
  <si>
    <t>　２５　～　２９歳</t>
    <rPh sb="8" eb="9">
      <t>サイ</t>
    </rPh>
    <phoneticPr fontId="4"/>
  </si>
  <si>
    <t>　３０　～　３４歳</t>
    <rPh sb="8" eb="9">
      <t>サイ</t>
    </rPh>
    <phoneticPr fontId="4"/>
  </si>
  <si>
    <t>　３５　～　３９歳</t>
    <rPh sb="8" eb="9">
      <t>サイ</t>
    </rPh>
    <phoneticPr fontId="4"/>
  </si>
  <si>
    <t>　４０　～　４４歳</t>
    <rPh sb="8" eb="9">
      <t>サイ</t>
    </rPh>
    <phoneticPr fontId="4"/>
  </si>
  <si>
    <t>　４５　～　４９歳</t>
    <rPh sb="8" eb="9">
      <t>サイ</t>
    </rPh>
    <phoneticPr fontId="4"/>
  </si>
  <si>
    <t>　５０　～　５４歳</t>
    <rPh sb="8" eb="9">
      <t>サイ</t>
    </rPh>
    <phoneticPr fontId="4"/>
  </si>
  <si>
    <t>　５５　～　５９歳</t>
    <rPh sb="8" eb="9">
      <t>サイ</t>
    </rPh>
    <phoneticPr fontId="4"/>
  </si>
  <si>
    <t>　６０　～　６４歳</t>
    <rPh sb="8" eb="9">
      <t>サイ</t>
    </rPh>
    <phoneticPr fontId="4"/>
  </si>
  <si>
    <t>　６５　～　６９歳</t>
    <rPh sb="8" eb="9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</si>
  <si>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</si>
  <si>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</si>
  <si>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</si>
  <si>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</si>
  <si>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</si>
  <si>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</si>
  <si>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</si>
  <si>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</si>
  <si>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</si>
  <si>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</si>
  <si>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　　　　～　１９歳</t>
    <rPh sb="8" eb="9">
      <t>サイ</t>
    </rPh>
    <phoneticPr fontId="4"/>
  </si>
  <si>
    <t>-</t>
  </si>
  <si>
    <t>　７０歳～</t>
  </si>
  <si>
    <t>訪問介護従事者</t>
    <rPh sb="0" eb="2">
      <t>ホウモン</t>
    </rPh>
    <rPh sb="2" eb="4">
      <t>カイゴ</t>
    </rPh>
    <rPh sb="4" eb="7">
      <t>ジュウジシャ</t>
    </rPh>
    <phoneticPr fontId="8"/>
  </si>
  <si>
    <t>看護助手</t>
  </si>
  <si>
    <t>職種</t>
  </si>
  <si>
    <t>年齢 　男性</t>
    <rPh sb="0" eb="2">
      <t>ネンレイ</t>
    </rPh>
    <rPh sb="4" eb="6">
      <t>ダンセイ</t>
    </rPh>
    <phoneticPr fontId="2"/>
  </si>
  <si>
    <t>年齢 　女性</t>
    <rPh sb="0" eb="2">
      <t>ネンレイ</t>
    </rPh>
    <rPh sb="4" eb="6">
      <t>ジョセイ</t>
    </rPh>
    <phoneticPr fontId="2"/>
  </si>
  <si>
    <t>２．平均給与等一覧</t>
    <rPh sb="2" eb="6">
      <t>ヘイキンキュウヨ</t>
    </rPh>
    <rPh sb="6" eb="7">
      <t>トウ</t>
    </rPh>
    <rPh sb="7" eb="9">
      <t>イチラン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</si>
  <si>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</si>
  <si>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</si>
  <si>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都道府県</t>
    <rPh sb="0" eb="4">
      <t>トドウフケン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</si>
  <si>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</si>
  <si>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</si>
  <si>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都道府県</t>
    <rPh sb="0" eb="4">
      <t>トドウフケン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</si>
  <si>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</si>
  <si>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</si>
  <si>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</si>
  <si>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</si>
  <si>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</si>
  <si>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</si>
  <si>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</si>
  <si>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</si>
  <si>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</si>
  <si>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</si>
  <si>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</si>
  <si>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</si>
  <si>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</si>
  <si>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</si>
  <si>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</si>
  <si>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</si>
  <si>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</si>
  <si>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</si>
  <si>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</si>
  <si>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</si>
  <si>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</si>
  <si>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</si>
  <si>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</si>
  <si>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</si>
  <si>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</si>
  <si>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</si>
  <si>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</si>
  <si>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</si>
  <si>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</si>
  <si>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</si>
  <si>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</si>
  <si>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</si>
  <si>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</si>
  <si>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</si>
  <si>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</si>
  <si>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</si>
  <si>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</si>
  <si>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</si>
  <si>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</si>
  <si>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</si>
  <si>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</si>
  <si>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</si>
  <si>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</si>
  <si>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</si>
  <si>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</si>
  <si>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</si>
  <si>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</si>
  <si>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</si>
  <si>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</si>
  <si>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</si>
  <si>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栃木</t>
    <phoneticPr fontId="2"/>
  </si>
  <si>
    <t>群馬</t>
    <phoneticPr fontId="2"/>
  </si>
  <si>
    <t>埼玉</t>
    <phoneticPr fontId="2"/>
  </si>
  <si>
    <t>千葉</t>
  </si>
  <si>
    <t>東京</t>
  </si>
  <si>
    <t>神奈川</t>
    <phoneticPr fontId="2"/>
  </si>
  <si>
    <t>新潟</t>
  </si>
  <si>
    <t>富山</t>
  </si>
  <si>
    <t>石川</t>
    <phoneticPr fontId="2"/>
  </si>
  <si>
    <t>福井</t>
    <phoneticPr fontId="2"/>
  </si>
  <si>
    <t>山梨</t>
    <phoneticPr fontId="2"/>
  </si>
  <si>
    <t>長野</t>
    <phoneticPr fontId="2"/>
  </si>
  <si>
    <t>岐阜</t>
    <phoneticPr fontId="2"/>
  </si>
  <si>
    <t>静岡</t>
    <phoneticPr fontId="2"/>
  </si>
  <si>
    <t>愛知</t>
    <phoneticPr fontId="2"/>
  </si>
  <si>
    <t>三重</t>
  </si>
  <si>
    <t>滋賀</t>
    <phoneticPr fontId="2"/>
  </si>
  <si>
    <t>京都</t>
    <phoneticPr fontId="2"/>
  </si>
  <si>
    <t>大阪</t>
    <phoneticPr fontId="2"/>
  </si>
  <si>
    <t>兵庫</t>
    <phoneticPr fontId="2"/>
  </si>
  <si>
    <t>奈良</t>
    <phoneticPr fontId="2"/>
  </si>
  <si>
    <t>和歌山</t>
  </si>
  <si>
    <t>鳥取</t>
    <phoneticPr fontId="2"/>
  </si>
  <si>
    <t>島根</t>
    <phoneticPr fontId="2"/>
  </si>
  <si>
    <t>岡山</t>
    <phoneticPr fontId="2"/>
  </si>
  <si>
    <t>広島</t>
  </si>
  <si>
    <t>山口</t>
    <phoneticPr fontId="2"/>
  </si>
  <si>
    <t>香川</t>
  </si>
  <si>
    <t>愛媛</t>
    <phoneticPr fontId="2"/>
  </si>
  <si>
    <t>高知</t>
    <phoneticPr fontId="2"/>
  </si>
  <si>
    <t>福岡</t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</si>
  <si>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</si>
  <si>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</si>
  <si>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</si>
  <si>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</si>
  <si>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宮崎</t>
    <phoneticPr fontId="2"/>
  </si>
  <si>
    <t>鹿児島</t>
    <phoneticPr fontId="2"/>
  </si>
  <si>
    <t>沖縄</t>
    <phoneticPr fontId="2"/>
  </si>
  <si>
    <t>集計</t>
    <rPh sb="0" eb="2">
      <t>シュウケイ</t>
    </rPh>
    <phoneticPr fontId="2"/>
  </si>
  <si>
    <t>選択箇所</t>
    <rPh sb="0" eb="2">
      <t>センタク</t>
    </rPh>
    <rPh sb="2" eb="4">
      <t>カショ</t>
    </rPh>
    <phoneticPr fontId="2"/>
  </si>
  <si>
    <t>項　　　　目</t>
    <rPh sb="0" eb="1">
      <t>コウ</t>
    </rPh>
    <rPh sb="5" eb="6">
      <t>メ</t>
    </rPh>
    <phoneticPr fontId="2"/>
  </si>
  <si>
    <t>事業所規模
（労働者数別）</t>
    <rPh sb="0" eb="3">
      <t>ジギョウショ</t>
    </rPh>
    <rPh sb="3" eb="5">
      <t>キボ</t>
    </rPh>
    <phoneticPr fontId="2"/>
  </si>
  <si>
    <t>【備考】</t>
    <rPh sb="1" eb="3">
      <t>ビコウ</t>
    </rPh>
    <phoneticPr fontId="2"/>
  </si>
  <si>
    <t>・給与額（月）は、残業手当、夜勤手当などの各種手当を含めた金額となっています。</t>
    <rPh sb="9" eb="11">
      <t>ザンギョウ</t>
    </rPh>
    <rPh sb="11" eb="13">
      <t>テアテ</t>
    </rPh>
    <rPh sb="14" eb="16">
      <t>ヤキン</t>
    </rPh>
    <rPh sb="16" eb="18">
      <t>テアテ</t>
    </rPh>
    <phoneticPr fontId="2"/>
  </si>
  <si>
    <t>・所定内給与額は、残業手当、夜勤手当などの各種手当は含んでいません。</t>
    <rPh sb="6" eb="7">
      <t>ガク</t>
    </rPh>
    <rPh sb="21" eb="23">
      <t>カクシュ</t>
    </rPh>
    <rPh sb="23" eb="25">
      <t>テアテ</t>
    </rPh>
    <phoneticPr fontId="2"/>
  </si>
  <si>
    <t>・年収額は、残業手当、夜勤手当などの各種手当を含めた金額となっています。（経年年数別年収額を除く）</t>
    <rPh sb="1" eb="3">
      <t>ネンシュウ</t>
    </rPh>
    <rPh sb="3" eb="4">
      <t>ガク</t>
    </rPh>
    <rPh sb="6" eb="8">
      <t>ザンギョウ</t>
    </rPh>
    <rPh sb="8" eb="10">
      <t>テアテ</t>
    </rPh>
    <rPh sb="11" eb="13">
      <t>ヤキン</t>
    </rPh>
    <rPh sb="13" eb="15">
      <t>テアテ</t>
    </rPh>
    <rPh sb="37" eb="39">
      <t>ケイネン</t>
    </rPh>
    <rPh sb="39" eb="41">
      <t>ネンスウ</t>
    </rPh>
    <rPh sb="41" eb="42">
      <t>ベツ</t>
    </rPh>
    <rPh sb="42" eb="44">
      <t>ネンシュウ</t>
    </rPh>
    <rPh sb="44" eb="45">
      <t>ガク</t>
    </rPh>
    <rPh sb="46" eb="47">
      <t>ノゾ</t>
    </rPh>
    <phoneticPr fontId="2"/>
  </si>
  <si>
    <t>・経験年数別の年収額は、残業手当、夜勤手当などの各種手当は含んでいません。</t>
    <rPh sb="7" eb="10">
      <t>ネンシュウガク</t>
    </rPh>
    <phoneticPr fontId="2"/>
  </si>
  <si>
    <t>医療・福祉職別　平均給与等算出表「令和３年　賃金構造基本統計調査」</t>
    <rPh sb="10" eb="12">
      <t>キュウヨ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</si>
</sst>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 "/>
    <numFmt numFmtId="178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>
      <alignment vertical="center"/>
    </xf>
    <xf numFmtId="177" fontId="0" fillId="0" borderId="0" xfId="0" applyNumberFormat="1">
      <alignment vertical="center"/>
    </xf>
    <xf numFmtId="0" fontId="7" fillId="0" borderId="3" xfId="0" applyFont="1" applyBorder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3" fillId="0" borderId="4" xfId="0" applyFon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178" fontId="3" fillId="0" borderId="2" xfId="0" applyNumberFormat="1" applyFont="1" applyBorder="1">
      <alignment vertical="center"/>
    </xf>
    <xf numFmtId="0" fontId="3" fillId="0" borderId="8" xfId="0" applyFont="1" applyBorder="1">
      <alignment vertical="center"/>
    </xf>
    <xf numFmtId="178" fontId="3" fillId="0" borderId="9" xfId="0" applyNumberFormat="1" applyFont="1" applyBorder="1">
      <alignment vertical="center"/>
    </xf>
    <xf numFmtId="178" fontId="3" fillId="0" borderId="7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>
      <alignment vertical="center"/>
    </xf>
    <xf numFmtId="0" fontId="3" fillId="0" borderId="10" xfId="0" applyFont="1" applyBorder="1">
      <alignment vertical="center"/>
    </xf>
    <xf numFmtId="178" fontId="3" fillId="0" borderId="10" xfId="0" applyNumberFormat="1" applyFont="1" applyBorder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>
      <alignment vertical="center"/>
    </xf>
    <xf numFmtId="0" fontId="3" fillId="0" borderId="11" xfId="0" applyFont="1" applyBorder="1">
      <alignment vertical="center"/>
    </xf>
    <xf numFmtId="178" fontId="3" fillId="0" borderId="11" xfId="0" applyNumberFormat="1" applyFont="1" applyBorder="1">
      <alignment vertical="center"/>
    </xf>
    <xf numFmtId="178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>
      <alignment vertical="center"/>
    </xf>
    <xf numFmtId="0" fontId="3" fillId="0" borderId="12" xfId="0" applyFont="1" applyBorder="1">
      <alignment vertical="center"/>
    </xf>
    <xf numFmtId="178" fontId="3" fillId="0" borderId="12" xfId="0" applyNumberFormat="1" applyFont="1" applyBorder="1">
      <alignment vertical="center"/>
    </xf>
    <xf numFmtId="178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177" fontId="3" fillId="0" borderId="13" xfId="0" applyNumberFormat="1" applyFont="1" applyBorder="1">
      <alignment vertical="center"/>
    </xf>
    <xf numFmtId="178" fontId="3" fillId="0" borderId="13" xfId="0" applyNumberFormat="1" applyFont="1" applyBorder="1">
      <alignment vertical="center"/>
    </xf>
    <xf numFmtId="178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177" fontId="3" fillId="0" borderId="14" xfId="0" applyNumberFormat="1" applyFont="1" applyBorder="1">
      <alignment vertical="center"/>
    </xf>
    <xf numFmtId="178" fontId="3" fillId="0" borderId="14" xfId="0" applyNumberFormat="1" applyFont="1" applyBorder="1">
      <alignment vertical="center"/>
    </xf>
    <xf numFmtId="178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177" fontId="3" fillId="0" borderId="21" xfId="0" applyNumberFormat="1" applyFont="1" applyBorder="1">
      <alignment vertical="center"/>
    </xf>
    <xf numFmtId="0" fontId="3" fillId="0" borderId="21" xfId="0" applyFont="1" applyBorder="1">
      <alignment vertical="center"/>
    </xf>
    <xf numFmtId="178" fontId="3" fillId="0" borderId="21" xfId="0" applyNumberFormat="1" applyFont="1" applyBorder="1">
      <alignment vertical="center"/>
    </xf>
    <xf numFmtId="178" fontId="3" fillId="0" borderId="21" xfId="0" applyNumberFormat="1" applyFont="1" applyBorder="1" applyAlignment="1">
      <alignment horizontal="center" vertical="center"/>
    </xf>
    <xf numFmtId="178" fontId="3" fillId="0" borderId="22" xfId="0" applyNumberFormat="1" applyFont="1" applyBorder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</cellXfs>
  <cellStyles count="2">
    <cellStyle name="標準" xfId="0" builtinId="0"/>
    <cellStyle name="標準 10" xfId="1" xr:uid="{B2DA0748-EFFC-483A-A5B2-DF1743CA2C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9C118-A018-4187-BC06-28AF9B782C52}">
  <sheetPr>
    <tabColor rgb="FFFFFF00"/>
    <pageSetUpPr fitToPage="1"/>
  </sheetPr>
  <dimension ref="A1:K48"/>
  <sheetViews>
    <sheetView tabSelected="1" zoomScale="90" zoomScaleNormal="90" workbookViewId="0">
      <selection activeCell="F7" sqref="F7"/>
    </sheetView>
  </sheetViews>
  <sheetFormatPr defaultRowHeight="13.5" x14ac:dyDescent="0.4"/>
  <cols>
    <col min="1" max="1" width="3" style="1" customWidth="1"/>
    <col min="2" max="2" width="13.375" style="1" customWidth="1"/>
    <col min="3" max="3" width="14.625" style="1" customWidth="1"/>
    <col min="4" max="7" width="8.5" style="1" customWidth="1"/>
    <col min="8" max="11" width="11.5" style="1" customWidth="1"/>
    <col min="12" max="16384" width="9" style="1"/>
  </cols>
  <sheetData>
    <row r="1" spans="1:11" ht="24" customHeight="1" x14ac:dyDescent="0.4">
      <c r="A1" s="2" t="s">
        <v>185</v>
      </c>
    </row>
    <row r="2" spans="1:11" ht="9.75" customHeight="1" x14ac:dyDescent="0.4">
      <c r="A2" s="2"/>
    </row>
    <row r="3" spans="1:11" ht="18.75" x14ac:dyDescent="0.4">
      <c r="E3" s="64" t="s">
        <v>177</v>
      </c>
      <c r="F3" s="64"/>
      <c r="G3" s="3"/>
    </row>
    <row r="4" spans="1:11" ht="18.75" customHeight="1" x14ac:dyDescent="0.4">
      <c r="A4" s="60" t="s">
        <v>13</v>
      </c>
    </row>
    <row r="5" spans="1:11" ht="4.5" customHeight="1" x14ac:dyDescent="0.4"/>
    <row r="6" spans="1:11" ht="18.75" customHeight="1" x14ac:dyDescent="0.4">
      <c r="B6" s="12" t="s">
        <v>14</v>
      </c>
      <c r="C6" s="16" t="s">
        <v>23</v>
      </c>
    </row>
    <row r="7" spans="1:11" ht="18.75" customHeight="1" x14ac:dyDescent="0.4">
      <c r="B7" s="12" t="s">
        <v>12</v>
      </c>
      <c r="C7" s="16" t="s">
        <v>100</v>
      </c>
    </row>
    <row r="8" spans="1:11" ht="18.75" customHeight="1" x14ac:dyDescent="0.4"/>
    <row r="9" spans="1:11" ht="18.75" customHeight="1" x14ac:dyDescent="0.4">
      <c r="A9" s="60" t="s">
        <v>81</v>
      </c>
    </row>
    <row r="10" spans="1:11" ht="4.5" customHeight="1" x14ac:dyDescent="0.4"/>
    <row r="11" spans="1:11" ht="48.75" customHeight="1" x14ac:dyDescent="0.4">
      <c r="B11" s="67" t="s">
        <v>178</v>
      </c>
      <c r="C11" s="68"/>
      <c r="D11" s="22" t="s">
        <v>0</v>
      </c>
      <c r="E11" s="23" t="s">
        <v>1</v>
      </c>
      <c r="F11" s="23" t="s">
        <v>2</v>
      </c>
      <c r="G11" s="23" t="s">
        <v>3</v>
      </c>
      <c r="H11" s="23" t="s">
        <v>5</v>
      </c>
      <c r="I11" s="23" t="s">
        <v>7</v>
      </c>
      <c r="J11" s="22" t="s">
        <v>4</v>
      </c>
      <c r="K11" s="17" t="s">
        <v>6</v>
      </c>
    </row>
    <row r="12" spans="1:11" ht="18.75" customHeight="1" x14ac:dyDescent="0.4">
      <c r="B12" s="65" t="s">
        <v>8</v>
      </c>
      <c r="C12" s="66"/>
      <c r="D12" s="24">
        <f>全体!M22</f>
        <v>41.9</v>
      </c>
      <c r="E12" s="24">
        <f>全体!N22</f>
        <v>12.8</v>
      </c>
      <c r="F12" s="25">
        <f>全体!O22</f>
        <v>162</v>
      </c>
      <c r="G12" s="25">
        <f>全体!P22</f>
        <v>9</v>
      </c>
      <c r="H12" s="26">
        <f>全体!Q22</f>
        <v>372400</v>
      </c>
      <c r="I12" s="27" t="s">
        <v>74</v>
      </c>
      <c r="J12" s="26">
        <f>全体!S22</f>
        <v>997900</v>
      </c>
      <c r="K12" s="21">
        <f>全体!T22</f>
        <v>5466699.9999999991</v>
      </c>
    </row>
    <row r="13" spans="1:11" ht="18.75" customHeight="1" x14ac:dyDescent="0.4">
      <c r="B13" s="65" t="s">
        <v>15</v>
      </c>
      <c r="C13" s="44" t="s">
        <v>9</v>
      </c>
      <c r="D13" s="37">
        <f>男!M22</f>
        <v>43.4</v>
      </c>
      <c r="E13" s="37">
        <f>男!N22</f>
        <v>13.8</v>
      </c>
      <c r="F13" s="36">
        <f>男!O22</f>
        <v>162</v>
      </c>
      <c r="G13" s="36">
        <f>男!P22</f>
        <v>9</v>
      </c>
      <c r="H13" s="38">
        <f>男!Q22</f>
        <v>384600</v>
      </c>
      <c r="I13" s="39" t="s">
        <v>74</v>
      </c>
      <c r="J13" s="38">
        <f>男!S22</f>
        <v>1023400</v>
      </c>
      <c r="K13" s="38">
        <f>男!T22</f>
        <v>5638600</v>
      </c>
    </row>
    <row r="14" spans="1:11" ht="18.75" customHeight="1" x14ac:dyDescent="0.4">
      <c r="B14" s="69"/>
      <c r="C14" s="45" t="s">
        <v>10</v>
      </c>
      <c r="D14" s="41">
        <f>女!M22</f>
        <v>37.1</v>
      </c>
      <c r="E14" s="41">
        <f>女!N22</f>
        <v>9.5</v>
      </c>
      <c r="F14" s="40">
        <f>女!O22</f>
        <v>161</v>
      </c>
      <c r="G14" s="40">
        <f>女!P22</f>
        <v>8</v>
      </c>
      <c r="H14" s="42">
        <f>女!Q22</f>
        <v>333200</v>
      </c>
      <c r="I14" s="43" t="s">
        <v>74</v>
      </c>
      <c r="J14" s="42">
        <f>女!S22</f>
        <v>916200</v>
      </c>
      <c r="K14" s="42">
        <f>女!T22</f>
        <v>4914599.9999999991</v>
      </c>
    </row>
    <row r="15" spans="1:11" ht="18.75" customHeight="1" x14ac:dyDescent="0.4">
      <c r="B15" s="70" t="s">
        <v>179</v>
      </c>
      <c r="C15" s="46" t="s">
        <v>36</v>
      </c>
      <c r="D15" s="28">
        <f>'10～99人'!M22</f>
        <v>48.5</v>
      </c>
      <c r="E15" s="28">
        <f>'10～99人'!N22</f>
        <v>9.3000000000000007</v>
      </c>
      <c r="F15" s="29">
        <f>'10～99人'!O22</f>
        <v>165</v>
      </c>
      <c r="G15" s="29">
        <f>'10～99人'!P22</f>
        <v>5</v>
      </c>
      <c r="H15" s="30">
        <f>'10～99人'!Q22</f>
        <v>394900</v>
      </c>
      <c r="I15" s="31" t="s">
        <v>74</v>
      </c>
      <c r="J15" s="30">
        <f>'10～99人'!S22</f>
        <v>811600</v>
      </c>
      <c r="K15" s="18">
        <f>'10～99人'!T22</f>
        <v>5550400</v>
      </c>
    </row>
    <row r="16" spans="1:11" ht="18.75" customHeight="1" x14ac:dyDescent="0.4">
      <c r="B16" s="62"/>
      <c r="C16" s="52" t="s">
        <v>37</v>
      </c>
      <c r="D16" s="53">
        <f>'100～999人'!M22</f>
        <v>42.5</v>
      </c>
      <c r="E16" s="53">
        <f>'100～999人'!N22</f>
        <v>14.5</v>
      </c>
      <c r="F16" s="54">
        <f>'100～999人'!O22</f>
        <v>163</v>
      </c>
      <c r="G16" s="54">
        <f>'100～999人'!P22</f>
        <v>7</v>
      </c>
      <c r="H16" s="55">
        <f>'100～999人'!Q22</f>
        <v>356800</v>
      </c>
      <c r="I16" s="56" t="s">
        <v>74</v>
      </c>
      <c r="J16" s="55">
        <f>'100～999人'!S22</f>
        <v>938000</v>
      </c>
      <c r="K16" s="57">
        <f>'100～999人'!T22</f>
        <v>5219600</v>
      </c>
    </row>
    <row r="17" spans="2:11" ht="18.75" customHeight="1" x14ac:dyDescent="0.4">
      <c r="B17" s="63"/>
      <c r="C17" s="46" t="s">
        <v>38</v>
      </c>
      <c r="D17" s="28">
        <f>'1000人以上'!M22</f>
        <v>39.1</v>
      </c>
      <c r="E17" s="28">
        <f>'1000人以上'!N22</f>
        <v>11.8</v>
      </c>
      <c r="F17" s="29">
        <f>'1000人以上'!O22</f>
        <v>159</v>
      </c>
      <c r="G17" s="29">
        <f>'1000人以上'!P22</f>
        <v>12</v>
      </c>
      <c r="H17" s="30">
        <f>'1000人以上'!Q22</f>
        <v>385000</v>
      </c>
      <c r="I17" s="31" t="s">
        <v>74</v>
      </c>
      <c r="J17" s="30">
        <f>'1000人以上'!S22</f>
        <v>1136400</v>
      </c>
      <c r="K17" s="18">
        <f>'1000人以上'!T22</f>
        <v>5756400</v>
      </c>
    </row>
    <row r="18" spans="2:11" ht="18.75" customHeight="1" x14ac:dyDescent="0.4">
      <c r="B18" s="61" t="s">
        <v>11</v>
      </c>
      <c r="C18" s="48" t="s">
        <v>45</v>
      </c>
      <c r="D18" s="49" t="s">
        <v>74</v>
      </c>
      <c r="E18" s="49" t="s">
        <v>74</v>
      </c>
      <c r="F18" s="22" t="s">
        <v>74</v>
      </c>
      <c r="G18" s="22" t="s">
        <v>74</v>
      </c>
      <c r="H18" s="27" t="s">
        <v>74</v>
      </c>
      <c r="I18" s="26">
        <f>経験年数!AB22</f>
        <v>259899.99999999997</v>
      </c>
      <c r="J18" s="26">
        <f>経験年数!AC22</f>
        <v>738900</v>
      </c>
      <c r="K18" s="21">
        <f>経験年数!AD22</f>
        <v>3857700</v>
      </c>
    </row>
    <row r="19" spans="2:11" ht="18.75" customHeight="1" x14ac:dyDescent="0.4">
      <c r="B19" s="62"/>
      <c r="C19" s="52" t="s">
        <v>46</v>
      </c>
      <c r="D19" s="58" t="s">
        <v>74</v>
      </c>
      <c r="E19" s="58" t="s">
        <v>74</v>
      </c>
      <c r="F19" s="59" t="s">
        <v>74</v>
      </c>
      <c r="G19" s="59" t="s">
        <v>74</v>
      </c>
      <c r="H19" s="56" t="s">
        <v>74</v>
      </c>
      <c r="I19" s="55">
        <f>経験年数!AE22</f>
        <v>288800</v>
      </c>
      <c r="J19" s="55">
        <f>経験年数!AF22</f>
        <v>925200</v>
      </c>
      <c r="K19" s="57">
        <f>経験年数!AG22</f>
        <v>4390800</v>
      </c>
    </row>
    <row r="20" spans="2:11" ht="18.75" customHeight="1" x14ac:dyDescent="0.4">
      <c r="B20" s="62"/>
      <c r="C20" s="52" t="s">
        <v>47</v>
      </c>
      <c r="D20" s="58" t="s">
        <v>74</v>
      </c>
      <c r="E20" s="58" t="s">
        <v>74</v>
      </c>
      <c r="F20" s="59" t="s">
        <v>74</v>
      </c>
      <c r="G20" s="59" t="s">
        <v>74</v>
      </c>
      <c r="H20" s="56" t="s">
        <v>74</v>
      </c>
      <c r="I20" s="55">
        <f>経験年数!AH22</f>
        <v>318300</v>
      </c>
      <c r="J20" s="55">
        <f>経験年数!AI22</f>
        <v>928200</v>
      </c>
      <c r="K20" s="57">
        <f>経験年数!AJ22</f>
        <v>4747800</v>
      </c>
    </row>
    <row r="21" spans="2:11" ht="18.75" customHeight="1" x14ac:dyDescent="0.4">
      <c r="B21" s="63"/>
      <c r="C21" s="47" t="s">
        <v>48</v>
      </c>
      <c r="D21" s="50" t="s">
        <v>74</v>
      </c>
      <c r="E21" s="50" t="s">
        <v>74</v>
      </c>
      <c r="F21" s="51" t="s">
        <v>74</v>
      </c>
      <c r="G21" s="51" t="s">
        <v>74</v>
      </c>
      <c r="H21" s="35" t="s">
        <v>74</v>
      </c>
      <c r="I21" s="34">
        <f>経験年数!AK22</f>
        <v>391600</v>
      </c>
      <c r="J21" s="34">
        <f>経験年数!AL22</f>
        <v>1164200</v>
      </c>
      <c r="K21" s="20">
        <f>経験年数!AM22</f>
        <v>5863400.0000000009</v>
      </c>
    </row>
    <row r="22" spans="2:11" ht="18.75" customHeight="1" x14ac:dyDescent="0.4">
      <c r="B22" s="61" t="s">
        <v>79</v>
      </c>
      <c r="C22" s="46" t="s">
        <v>63</v>
      </c>
      <c r="D22" s="28">
        <f>'年齢別（男）'!M200</f>
        <v>23.6</v>
      </c>
      <c r="E22" s="28">
        <f>'年齢別（男）'!N200</f>
        <v>1.4</v>
      </c>
      <c r="F22" s="29">
        <f>'年齢別（男）'!O200</f>
        <v>163</v>
      </c>
      <c r="G22" s="29">
        <f>'年齢別（男）'!P200</f>
        <v>6</v>
      </c>
      <c r="H22" s="30">
        <f>'年齢別（男）'!Q200</f>
        <v>248200</v>
      </c>
      <c r="I22" s="31" t="s">
        <v>74</v>
      </c>
      <c r="J22" s="30">
        <f>'年齢別（男）'!S200</f>
        <v>319300</v>
      </c>
      <c r="K22" s="18">
        <f>'年齢別（男）'!T200</f>
        <v>3297700</v>
      </c>
    </row>
    <row r="23" spans="2:11" ht="18.75" customHeight="1" x14ac:dyDescent="0.4">
      <c r="B23" s="62"/>
      <c r="C23" s="52" t="s">
        <v>64</v>
      </c>
      <c r="D23" s="53">
        <f>'年齢別（男）'!M201</f>
        <v>27.8</v>
      </c>
      <c r="E23" s="53">
        <f>'年齢別（男）'!N201</f>
        <v>4.4000000000000004</v>
      </c>
      <c r="F23" s="54">
        <f>'年齢別（男）'!O201</f>
        <v>161</v>
      </c>
      <c r="G23" s="54">
        <f>'年齢別（男）'!P201</f>
        <v>11</v>
      </c>
      <c r="H23" s="55">
        <f>'年齢別（男）'!Q201</f>
        <v>305900</v>
      </c>
      <c r="I23" s="56" t="s">
        <v>74</v>
      </c>
      <c r="J23" s="55">
        <f>'年齢別（男）'!S201</f>
        <v>771800</v>
      </c>
      <c r="K23" s="57">
        <f>'年齢別（男）'!T201</f>
        <v>4442599.9999999991</v>
      </c>
    </row>
    <row r="24" spans="2:11" ht="18.75" customHeight="1" x14ac:dyDescent="0.4">
      <c r="B24" s="62"/>
      <c r="C24" s="52" t="s">
        <v>65</v>
      </c>
      <c r="D24" s="53">
        <f>'年齢別（男）'!M202</f>
        <v>32.4</v>
      </c>
      <c r="E24" s="53">
        <f>'年齢別（男）'!N202</f>
        <v>7.9</v>
      </c>
      <c r="F24" s="54">
        <f>'年齢別（男）'!O202</f>
        <v>161</v>
      </c>
      <c r="G24" s="54">
        <f>'年齢別（男）'!P202</f>
        <v>11</v>
      </c>
      <c r="H24" s="55">
        <f>'年齢別（男）'!Q202</f>
        <v>338000</v>
      </c>
      <c r="I24" s="56" t="s">
        <v>74</v>
      </c>
      <c r="J24" s="55">
        <f>'年齢別（男）'!S202</f>
        <v>980100</v>
      </c>
      <c r="K24" s="57">
        <f>'年齢別（男）'!T202</f>
        <v>5036100</v>
      </c>
    </row>
    <row r="25" spans="2:11" ht="18.75" customHeight="1" x14ac:dyDescent="0.4">
      <c r="B25" s="62"/>
      <c r="C25" s="52" t="s">
        <v>66</v>
      </c>
      <c r="D25" s="53">
        <f>'年齢別（男）'!M203</f>
        <v>37.6</v>
      </c>
      <c r="E25" s="53">
        <f>'年齢別（男）'!N203</f>
        <v>9.5</v>
      </c>
      <c r="F25" s="54">
        <f>'年齢別（男）'!O203</f>
        <v>157</v>
      </c>
      <c r="G25" s="54">
        <f>'年齢別（男）'!P203</f>
        <v>12</v>
      </c>
      <c r="H25" s="55">
        <f>'年齢別（男）'!Q203</f>
        <v>392000</v>
      </c>
      <c r="I25" s="56" t="s">
        <v>74</v>
      </c>
      <c r="J25" s="55">
        <f>'年齢別（男）'!S203</f>
        <v>1000200</v>
      </c>
      <c r="K25" s="57">
        <f>'年齢別（男）'!T203</f>
        <v>5704200</v>
      </c>
    </row>
    <row r="26" spans="2:11" ht="18.75" customHeight="1" x14ac:dyDescent="0.4">
      <c r="B26" s="62"/>
      <c r="C26" s="52" t="s">
        <v>67</v>
      </c>
      <c r="D26" s="53">
        <f>'年齢別（男）'!M204</f>
        <v>42.6</v>
      </c>
      <c r="E26" s="53">
        <f>'年齢別（男）'!N204</f>
        <v>13.5</v>
      </c>
      <c r="F26" s="54">
        <f>'年齢別（男）'!O204</f>
        <v>162</v>
      </c>
      <c r="G26" s="54">
        <f>'年齢別（男）'!P204</f>
        <v>8</v>
      </c>
      <c r="H26" s="55">
        <f>'年齢別（男）'!Q204</f>
        <v>380500</v>
      </c>
      <c r="I26" s="56" t="s">
        <v>74</v>
      </c>
      <c r="J26" s="55">
        <f>'年齢別（男）'!S204</f>
        <v>1064000</v>
      </c>
      <c r="K26" s="57">
        <f>'年齢別（男）'!T204</f>
        <v>5630000</v>
      </c>
    </row>
    <row r="27" spans="2:11" ht="18.75" customHeight="1" x14ac:dyDescent="0.4">
      <c r="B27" s="62"/>
      <c r="C27" s="52" t="s">
        <v>68</v>
      </c>
      <c r="D27" s="53">
        <f>'年齢別（男）'!M205</f>
        <v>47.5</v>
      </c>
      <c r="E27" s="53">
        <f>'年齢別（男）'!N205</f>
        <v>17.5</v>
      </c>
      <c r="F27" s="54">
        <f>'年齢別（男）'!O205</f>
        <v>165</v>
      </c>
      <c r="G27" s="54">
        <f>'年齢別（男）'!P205</f>
        <v>11</v>
      </c>
      <c r="H27" s="55">
        <f>'年齢別（男）'!Q205</f>
        <v>421500</v>
      </c>
      <c r="I27" s="56" t="s">
        <v>74</v>
      </c>
      <c r="J27" s="55">
        <f>'年齢別（男）'!S205</f>
        <v>1243200</v>
      </c>
      <c r="K27" s="57">
        <f>'年齢別（男）'!T205</f>
        <v>6301200</v>
      </c>
    </row>
    <row r="28" spans="2:11" ht="18.75" customHeight="1" x14ac:dyDescent="0.4">
      <c r="B28" s="62"/>
      <c r="C28" s="52" t="s">
        <v>69</v>
      </c>
      <c r="D28" s="53">
        <f>'年齢別（男）'!M206</f>
        <v>52</v>
      </c>
      <c r="E28" s="53">
        <f>'年齢別（男）'!N206</f>
        <v>21.4</v>
      </c>
      <c r="F28" s="54">
        <f>'年齢別（男）'!O206</f>
        <v>166</v>
      </c>
      <c r="G28" s="54">
        <f>'年齢別（男）'!P206</f>
        <v>9</v>
      </c>
      <c r="H28" s="55">
        <f>'年齢別（男）'!Q206</f>
        <v>443700</v>
      </c>
      <c r="I28" s="56" t="s">
        <v>74</v>
      </c>
      <c r="J28" s="55">
        <f>'年齢別（男）'!S206</f>
        <v>1252400</v>
      </c>
      <c r="K28" s="57">
        <f>'年齢別（男）'!T206</f>
        <v>6576799.9999999991</v>
      </c>
    </row>
    <row r="29" spans="2:11" ht="18.75" customHeight="1" x14ac:dyDescent="0.4">
      <c r="B29" s="62"/>
      <c r="C29" s="52" t="s">
        <v>70</v>
      </c>
      <c r="D29" s="53">
        <f>'年齢別（男）'!M207</f>
        <v>57.2</v>
      </c>
      <c r="E29" s="53">
        <f>'年齢別（男）'!N207</f>
        <v>22.8</v>
      </c>
      <c r="F29" s="54">
        <f>'年齢別（男）'!O207</f>
        <v>162</v>
      </c>
      <c r="G29" s="54">
        <f>'年齢別（男）'!P207</f>
        <v>5</v>
      </c>
      <c r="H29" s="55">
        <f>'年齢別（男）'!Q207</f>
        <v>489000</v>
      </c>
      <c r="I29" s="56" t="s">
        <v>74</v>
      </c>
      <c r="J29" s="55">
        <f>'年齢別（男）'!S207</f>
        <v>1359500</v>
      </c>
      <c r="K29" s="57">
        <f>'年齢別（男）'!T207</f>
        <v>7227500</v>
      </c>
    </row>
    <row r="30" spans="2:11" ht="18.75" customHeight="1" x14ac:dyDescent="0.4">
      <c r="B30" s="62"/>
      <c r="C30" s="52" t="s">
        <v>71</v>
      </c>
      <c r="D30" s="53">
        <f>'年齢別（男）'!M208</f>
        <v>62.1</v>
      </c>
      <c r="E30" s="53">
        <f>'年齢別（男）'!N208</f>
        <v>21.6</v>
      </c>
      <c r="F30" s="54">
        <f>'年齢別（男）'!O208</f>
        <v>160</v>
      </c>
      <c r="G30" s="54">
        <f>'年齢別（男）'!P208</f>
        <v>1</v>
      </c>
      <c r="H30" s="55">
        <f>'年齢別（男）'!Q208</f>
        <v>350000</v>
      </c>
      <c r="I30" s="56" t="s">
        <v>74</v>
      </c>
      <c r="J30" s="55">
        <f>'年齢別（男）'!S208</f>
        <v>830000</v>
      </c>
      <c r="K30" s="57">
        <f>'年齢別（男）'!T208</f>
        <v>5030000</v>
      </c>
    </row>
    <row r="31" spans="2:11" ht="18.75" customHeight="1" x14ac:dyDescent="0.4">
      <c r="B31" s="62"/>
      <c r="C31" s="46" t="s">
        <v>72</v>
      </c>
      <c r="D31" s="28">
        <f>'年齢別（男）'!M209</f>
        <v>67.599999999999994</v>
      </c>
      <c r="E31" s="28">
        <f>'年齢別（男）'!N209</f>
        <v>21.4</v>
      </c>
      <c r="F31" s="29">
        <f>'年齢別（男）'!O209</f>
        <v>156</v>
      </c>
      <c r="G31" s="29">
        <f>'年齢別（男）'!P209</f>
        <v>5</v>
      </c>
      <c r="H31" s="30">
        <f>'年齢別（男）'!Q209</f>
        <v>335900</v>
      </c>
      <c r="I31" s="31" t="s">
        <v>74</v>
      </c>
      <c r="J31" s="30">
        <f>'年齢別（男）'!S209</f>
        <v>441400</v>
      </c>
      <c r="K31" s="18">
        <f>'年齢別（男）'!T209</f>
        <v>4472200</v>
      </c>
    </row>
    <row r="32" spans="2:11" ht="18.75" customHeight="1" x14ac:dyDescent="0.4">
      <c r="B32" s="61" t="s">
        <v>80</v>
      </c>
      <c r="C32" s="48" t="s">
        <v>63</v>
      </c>
      <c r="D32" s="24">
        <f>'年齢別（女）'!M200</f>
        <v>23.7</v>
      </c>
      <c r="E32" s="24">
        <f>'年齢別（女）'!N200</f>
        <v>1.5</v>
      </c>
      <c r="F32" s="25">
        <f>'年齢別（女）'!O200</f>
        <v>166</v>
      </c>
      <c r="G32" s="25">
        <f>'年齢別（女）'!P200</f>
        <v>9</v>
      </c>
      <c r="H32" s="26">
        <f>'年齢別（女）'!Q200</f>
        <v>250200</v>
      </c>
      <c r="I32" s="27" t="s">
        <v>74</v>
      </c>
      <c r="J32" s="26">
        <f>'年齢別（女）'!S200</f>
        <v>400700</v>
      </c>
      <c r="K32" s="21">
        <f>'年齢別（女）'!T200</f>
        <v>3403099.9999999995</v>
      </c>
    </row>
    <row r="33" spans="2:11" ht="18.75" customHeight="1" x14ac:dyDescent="0.4">
      <c r="B33" s="62"/>
      <c r="C33" s="52" t="s">
        <v>64</v>
      </c>
      <c r="D33" s="53">
        <f>'年齢別（女）'!M201</f>
        <v>27.2</v>
      </c>
      <c r="E33" s="53">
        <f>'年齢別（女）'!N201</f>
        <v>4</v>
      </c>
      <c r="F33" s="54">
        <f>'年齢別（女）'!O201</f>
        <v>160</v>
      </c>
      <c r="G33" s="54">
        <f>'年齢別（女）'!P201</f>
        <v>8</v>
      </c>
      <c r="H33" s="55">
        <f>'年齢別（女）'!Q201</f>
        <v>291600</v>
      </c>
      <c r="I33" s="56" t="s">
        <v>74</v>
      </c>
      <c r="J33" s="55">
        <f>'年齢別（女）'!S201</f>
        <v>760900</v>
      </c>
      <c r="K33" s="57">
        <f>'年齢別（女）'!T201</f>
        <v>4260100</v>
      </c>
    </row>
    <row r="34" spans="2:11" ht="18.75" customHeight="1" x14ac:dyDescent="0.4">
      <c r="B34" s="62"/>
      <c r="C34" s="52" t="s">
        <v>65</v>
      </c>
      <c r="D34" s="53">
        <f>'年齢別（女）'!M202</f>
        <v>32.9</v>
      </c>
      <c r="E34" s="53">
        <f>'年齢別（女）'!N202</f>
        <v>8.4</v>
      </c>
      <c r="F34" s="54">
        <f>'年齢別（女）'!O202</f>
        <v>163</v>
      </c>
      <c r="G34" s="54">
        <f>'年齢別（女）'!P202</f>
        <v>8</v>
      </c>
      <c r="H34" s="55">
        <f>'年齢別（女）'!Q202</f>
        <v>342300</v>
      </c>
      <c r="I34" s="56" t="s">
        <v>74</v>
      </c>
      <c r="J34" s="55">
        <f>'年齢別（女）'!S202</f>
        <v>849500</v>
      </c>
      <c r="K34" s="57">
        <f>'年齢別（女）'!T202</f>
        <v>4957100</v>
      </c>
    </row>
    <row r="35" spans="2:11" ht="18.75" customHeight="1" x14ac:dyDescent="0.4">
      <c r="B35" s="62"/>
      <c r="C35" s="52" t="s">
        <v>66</v>
      </c>
      <c r="D35" s="53">
        <f>'年齢別（女）'!M203</f>
        <v>37.299999999999997</v>
      </c>
      <c r="E35" s="53">
        <f>'年齢別（女）'!N203</f>
        <v>10.1</v>
      </c>
      <c r="F35" s="54">
        <f>'年齢別（女）'!O203</f>
        <v>162</v>
      </c>
      <c r="G35" s="54">
        <f>'年齢別（女）'!P203</f>
        <v>7</v>
      </c>
      <c r="H35" s="55">
        <f>'年齢別（女）'!Q203</f>
        <v>322100</v>
      </c>
      <c r="I35" s="56" t="s">
        <v>74</v>
      </c>
      <c r="J35" s="55">
        <f>'年齢別（女）'!S203</f>
        <v>877700</v>
      </c>
      <c r="K35" s="57">
        <f>'年齢別（女）'!T203</f>
        <v>4742900.0000000009</v>
      </c>
    </row>
    <row r="36" spans="2:11" ht="18.75" customHeight="1" x14ac:dyDescent="0.4">
      <c r="B36" s="62"/>
      <c r="C36" s="52" t="s">
        <v>67</v>
      </c>
      <c r="D36" s="53">
        <f>'年齢別（女）'!M204</f>
        <v>42.7</v>
      </c>
      <c r="E36" s="53">
        <f>'年齢別（女）'!N204</f>
        <v>12.3</v>
      </c>
      <c r="F36" s="54">
        <f>'年齢別（女）'!O204</f>
        <v>159</v>
      </c>
      <c r="G36" s="54">
        <f>'年齢別（女）'!P204</f>
        <v>5</v>
      </c>
      <c r="H36" s="55">
        <f>'年齢別（女）'!Q204</f>
        <v>356100</v>
      </c>
      <c r="I36" s="56" t="s">
        <v>74</v>
      </c>
      <c r="J36" s="55">
        <f>'年齢別（女）'!S204</f>
        <v>1113900</v>
      </c>
      <c r="K36" s="57">
        <f>'年齢別（女）'!T204</f>
        <v>5387100</v>
      </c>
    </row>
    <row r="37" spans="2:11" ht="18.75" customHeight="1" x14ac:dyDescent="0.4">
      <c r="B37" s="62"/>
      <c r="C37" s="52" t="s">
        <v>68</v>
      </c>
      <c r="D37" s="53">
        <f>'年齢別（女）'!M205</f>
        <v>48.2</v>
      </c>
      <c r="E37" s="53">
        <f>'年齢別（女）'!N205</f>
        <v>15.3</v>
      </c>
      <c r="F37" s="54">
        <f>'年齢別（女）'!O205</f>
        <v>159</v>
      </c>
      <c r="G37" s="54">
        <f>'年齢別（女）'!P205</f>
        <v>9</v>
      </c>
      <c r="H37" s="55">
        <f>'年齢別（女）'!Q205</f>
        <v>396300</v>
      </c>
      <c r="I37" s="56" t="s">
        <v>74</v>
      </c>
      <c r="J37" s="55">
        <f>'年齢別（女）'!S205</f>
        <v>1387700</v>
      </c>
      <c r="K37" s="57">
        <f>'年齢別（女）'!T205</f>
        <v>6143300</v>
      </c>
    </row>
    <row r="38" spans="2:11" ht="18.75" customHeight="1" x14ac:dyDescent="0.4">
      <c r="B38" s="62"/>
      <c r="C38" s="52" t="s">
        <v>69</v>
      </c>
      <c r="D38" s="53">
        <f>'年齢別（女）'!M206</f>
        <v>52.1</v>
      </c>
      <c r="E38" s="53">
        <f>'年齢別（女）'!N206</f>
        <v>13.9</v>
      </c>
      <c r="F38" s="54">
        <f>'年齢別（女）'!O206</f>
        <v>160</v>
      </c>
      <c r="G38" s="54">
        <f>'年齢別（女）'!P206</f>
        <v>6</v>
      </c>
      <c r="H38" s="55">
        <f>'年齢別（女）'!Q206</f>
        <v>400000</v>
      </c>
      <c r="I38" s="56" t="s">
        <v>74</v>
      </c>
      <c r="J38" s="55">
        <f>'年齢別（女）'!S206</f>
        <v>1140600</v>
      </c>
      <c r="K38" s="57">
        <f>'年齢別（女）'!T206</f>
        <v>5940600</v>
      </c>
    </row>
    <row r="39" spans="2:11" ht="18.75" customHeight="1" x14ac:dyDescent="0.4">
      <c r="B39" s="62"/>
      <c r="C39" s="52" t="s">
        <v>70</v>
      </c>
      <c r="D39" s="53">
        <f>'年齢別（女）'!M207</f>
        <v>57.8</v>
      </c>
      <c r="E39" s="53">
        <f>'年齢別（女）'!N207</f>
        <v>23.2</v>
      </c>
      <c r="F39" s="54">
        <f>'年齢別（女）'!O207</f>
        <v>159</v>
      </c>
      <c r="G39" s="54">
        <f>'年齢別（女）'!P207</f>
        <v>9</v>
      </c>
      <c r="H39" s="55">
        <f>'年齢別（女）'!Q207</f>
        <v>385600</v>
      </c>
      <c r="I39" s="56" t="s">
        <v>74</v>
      </c>
      <c r="J39" s="55">
        <f>'年齢別（女）'!S207</f>
        <v>1090500</v>
      </c>
      <c r="K39" s="57">
        <f>'年齢別（女）'!T207</f>
        <v>5717700.0000000009</v>
      </c>
    </row>
    <row r="40" spans="2:11" ht="18.75" customHeight="1" x14ac:dyDescent="0.4">
      <c r="B40" s="62"/>
      <c r="C40" s="52" t="s">
        <v>71</v>
      </c>
      <c r="D40" s="53">
        <f>'年齢別（女）'!M208</f>
        <v>63.5</v>
      </c>
      <c r="E40" s="53">
        <f>'年齢別（女）'!N208</f>
        <v>28.5</v>
      </c>
      <c r="F40" s="54">
        <f>'年齢別（女）'!O208</f>
        <v>172</v>
      </c>
      <c r="G40" s="54">
        <f>'年齢別（女）'!P208</f>
        <v>16</v>
      </c>
      <c r="H40" s="55">
        <f>'年齢別（女）'!Q208</f>
        <v>385700</v>
      </c>
      <c r="I40" s="56" t="s">
        <v>74</v>
      </c>
      <c r="J40" s="55">
        <f>'年齢別（女）'!S208</f>
        <v>1255900</v>
      </c>
      <c r="K40" s="57">
        <f>'年齢別（女）'!T208</f>
        <v>5884299.9999999991</v>
      </c>
    </row>
    <row r="41" spans="2:11" ht="18.75" customHeight="1" x14ac:dyDescent="0.4">
      <c r="B41" s="63"/>
      <c r="C41" s="47" t="s">
        <v>72</v>
      </c>
      <c r="D41" s="32" t="e">
        <f>'年齢別（女）'!M209</f>
        <v>#VALUE!</v>
      </c>
      <c r="E41" s="32" t="e">
        <f>'年齢別（女）'!N209</f>
        <v>#VALUE!</v>
      </c>
      <c r="F41" s="33" t="e">
        <f>'年齢別（女）'!O209</f>
        <v>#VALUE!</v>
      </c>
      <c r="G41" s="33" t="e">
        <f>'年齢別（女）'!P209</f>
        <v>#VALUE!</v>
      </c>
      <c r="H41" s="34" t="e">
        <f>'年齢別（女）'!Q209</f>
        <v>#VALUE!</v>
      </c>
      <c r="I41" s="35" t="s">
        <v>74</v>
      </c>
      <c r="J41" s="34" t="e">
        <f>'年齢別（女）'!S209</f>
        <v>#VALUE!</v>
      </c>
      <c r="K41" s="20" t="e">
        <f>'年齢別（女）'!T209</f>
        <v>#VALUE!</v>
      </c>
    </row>
    <row r="42" spans="2:11" ht="18.75" customHeight="1" x14ac:dyDescent="0.4">
      <c r="B42" s="19" t="s">
        <v>12</v>
      </c>
      <c r="C42" s="47" t="str">
        <f>C7</f>
        <v>東京</v>
      </c>
      <c r="D42" s="32">
        <f>都道府県!M944</f>
        <v>43.1</v>
      </c>
      <c r="E42" s="32">
        <f>都道府県!N944</f>
        <v>11.3</v>
      </c>
      <c r="F42" s="33">
        <f>都道府県!O944</f>
        <v>157</v>
      </c>
      <c r="G42" s="33">
        <f>都道府県!P944</f>
        <v>8</v>
      </c>
      <c r="H42" s="34">
        <f>都道府県!Q944</f>
        <v>396300</v>
      </c>
      <c r="I42" s="35" t="s">
        <v>74</v>
      </c>
      <c r="J42" s="34">
        <f>都道府県!S944</f>
        <v>1143100</v>
      </c>
      <c r="K42" s="20">
        <f>都道府県!T944</f>
        <v>5898700.0000000009</v>
      </c>
    </row>
    <row r="43" spans="2:11" ht="8.25" customHeight="1" x14ac:dyDescent="0.4"/>
    <row r="44" spans="2:11" ht="18.75" customHeight="1" x14ac:dyDescent="0.4">
      <c r="B44" s="1" t="s">
        <v>180</v>
      </c>
    </row>
    <row r="45" spans="2:11" ht="18.75" customHeight="1" x14ac:dyDescent="0.4">
      <c r="B45" s="1" t="s">
        <v>181</v>
      </c>
    </row>
    <row r="46" spans="2:11" ht="18.75" customHeight="1" x14ac:dyDescent="0.4">
      <c r="B46" s="1" t="s">
        <v>182</v>
      </c>
    </row>
    <row r="47" spans="2:11" ht="18.75" customHeight="1" x14ac:dyDescent="0.4">
      <c r="B47" s="1" t="s">
        <v>183</v>
      </c>
    </row>
    <row r="48" spans="2:11" ht="18.75" customHeight="1" x14ac:dyDescent="0.4">
      <c r="B48" s="1" t="s">
        <v>184</v>
      </c>
    </row>
  </sheetData>
  <mergeCells count="8">
    <mergeCell ref="B22:B31"/>
    <mergeCell ref="B32:B41"/>
    <mergeCell ref="E3:F3"/>
    <mergeCell ref="B12:C12"/>
    <mergeCell ref="B11:C11"/>
    <mergeCell ref="B13:B14"/>
    <mergeCell ref="B18:B21"/>
    <mergeCell ref="B15:B17"/>
  </mergeCells>
  <phoneticPr fontId="2"/>
  <pageMargins left="0.34" right="0.32" top="0.53" bottom="0.41" header="0.3" footer="0.3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18D8CF-7E93-49A9-96D9-D9059B73B497}">
          <x14:formula1>
            <xm:f>全体!$A$4:$A$20</xm:f>
          </x14:formula1>
          <xm:sqref>C6</xm:sqref>
        </x14:dataValidation>
        <x14:dataValidation type="list" allowBlank="1" showInputMessage="1" showErrorMessage="1" xr:uid="{4D4A8040-B2E5-4902-A8A2-1AFA3A07FA27}">
          <x14:formula1>
            <xm:f>都道府県名!$A$3:$A$49</xm:f>
          </x14:formula1>
          <xm:sqref>C7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2160-CB3F-4B59-A7A5-A076FA947882}">
  <dimension ref="A1:T209"/>
  <sheetViews>
    <sheetView zoomScale="90" zoomScaleNormal="90" workbookViewId="0">
      <selection activeCell="A3" sqref="A3"/>
    </sheetView>
  </sheetViews>
  <sheetFormatPr defaultRowHeight="18.75" x14ac:dyDescent="0.4"/>
  <cols>
    <col min="1" max="1" width="15.625" customWidth="1"/>
    <col min="4" max="9" width="9.125" bestFit="1" customWidth="1"/>
    <col min="10" max="10" width="9.375" bestFit="1" customWidth="1"/>
    <col min="12" max="20" width="9.125" bestFit="1" customWidth="1"/>
  </cols>
  <sheetData>
    <row r="1" spans="1:20" x14ac:dyDescent="0.4">
      <c r="A1" t="s">
        <v>34</v>
      </c>
      <c r="E1" s="6" t="s">
        <v>14</v>
      </c>
      <c r="F1" s="71" t="str">
        <f>給与算出表!C6</f>
        <v>診療放射線技師</v>
      </c>
      <c r="G1" s="71"/>
      <c r="H1" s="71"/>
      <c r="I1" s="71"/>
      <c r="J1" s="71"/>
    </row>
    <row r="3" spans="1:20" x14ac:dyDescent="0.4">
      <c r="A3" t="s">
        <v>14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7</v>
      </c>
      <c r="I3" t="s">
        <v>4</v>
      </c>
      <c r="J3" t="s">
        <v>6</v>
      </c>
      <c r="L3" t="s">
        <v>78</v>
      </c>
    </row>
    <row r="4" spans="1:20" x14ac:dyDescent="0.4">
      <c r="A4" t="s">
        <v>16</v>
      </c>
      <c r="C4">
        <v>39.9</v>
      </c>
      <c r="D4">
        <v>6.4</v>
      </c>
      <c r="E4">
        <v>161</v>
      </c>
      <c r="F4">
        <v>13</v>
      </c>
      <c r="G4">
        <v>810.6</v>
      </c>
      <c r="H4">
        <v>733.5</v>
      </c>
      <c r="I4">
        <v>809.9</v>
      </c>
      <c r="J4">
        <f>(G4*12)+I4</f>
        <v>10537.1</v>
      </c>
      <c r="L4">
        <f>IF($F$1=A4,A4,0)</f>
        <v>0</v>
      </c>
      <c r="M4">
        <f t="shared" ref="M4:T4" si="0">IF($F$1=$L$4,C4,0)</f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</row>
    <row r="5" spans="1:20" x14ac:dyDescent="0.4">
      <c r="A5" t="s">
        <v>73</v>
      </c>
      <c r="C5" t="s">
        <v>74</v>
      </c>
      <c r="D5" t="s">
        <v>74</v>
      </c>
      <c r="E5" t="s">
        <v>74</v>
      </c>
      <c r="F5" t="s">
        <v>74</v>
      </c>
      <c r="G5" t="s">
        <v>74</v>
      </c>
      <c r="H5" t="s">
        <v>74</v>
      </c>
      <c r="I5" t="s">
        <v>74</v>
      </c>
      <c r="J5" t="e">
        <f t="shared" ref="J5:J68" si="1">(G5*12)+I5</f>
        <v>#VALUE!</v>
      </c>
      <c r="M5">
        <f t="shared" ref="M5:T16" si="2">IF($F$1=$L$4,C5,0)</f>
        <v>0</v>
      </c>
      <c r="N5">
        <f t="shared" si="2"/>
        <v>0</v>
      </c>
      <c r="O5">
        <f t="shared" si="2"/>
        <v>0</v>
      </c>
      <c r="P5">
        <f t="shared" si="2"/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</row>
    <row r="6" spans="1:20" x14ac:dyDescent="0.4">
      <c r="A6" t="s">
        <v>53</v>
      </c>
      <c r="C6">
        <v>24.5</v>
      </c>
      <c r="D6">
        <v>0.5</v>
      </c>
      <c r="E6">
        <v>172</v>
      </c>
      <c r="F6">
        <v>9</v>
      </c>
      <c r="G6">
        <v>407.5</v>
      </c>
      <c r="H6">
        <v>383.9</v>
      </c>
      <c r="I6">
        <v>3.7</v>
      </c>
      <c r="J6">
        <f t="shared" si="1"/>
        <v>4893.7</v>
      </c>
      <c r="M6">
        <f t="shared" si="2"/>
        <v>0</v>
      </c>
      <c r="N6">
        <f t="shared" si="2"/>
        <v>0</v>
      </c>
      <c r="O6">
        <f t="shared" si="2"/>
        <v>0</v>
      </c>
      <c r="P6">
        <f t="shared" si="2"/>
        <v>0</v>
      </c>
      <c r="Q6">
        <f t="shared" si="2"/>
        <v>0</v>
      </c>
      <c r="R6">
        <f t="shared" si="2"/>
        <v>0</v>
      </c>
      <c r="S6">
        <f t="shared" si="2"/>
        <v>0</v>
      </c>
      <c r="T6">
        <f t="shared" si="2"/>
        <v>0</v>
      </c>
    </row>
    <row r="7" spans="1:20" x14ac:dyDescent="0.4">
      <c r="A7" t="s">
        <v>54</v>
      </c>
      <c r="C7">
        <v>27.5</v>
      </c>
      <c r="D7">
        <v>1.4</v>
      </c>
      <c r="E7">
        <v>167</v>
      </c>
      <c r="F7">
        <v>20</v>
      </c>
      <c r="G7">
        <v>466.5</v>
      </c>
      <c r="H7">
        <v>373</v>
      </c>
      <c r="I7">
        <v>217.3</v>
      </c>
      <c r="J7">
        <f t="shared" si="1"/>
        <v>5815.3</v>
      </c>
      <c r="M7">
        <f t="shared" si="2"/>
        <v>0</v>
      </c>
      <c r="N7">
        <f t="shared" si="2"/>
        <v>0</v>
      </c>
      <c r="O7">
        <f t="shared" si="2"/>
        <v>0</v>
      </c>
      <c r="P7">
        <f t="shared" si="2"/>
        <v>0</v>
      </c>
      <c r="Q7">
        <f t="shared" si="2"/>
        <v>0</v>
      </c>
      <c r="R7">
        <f t="shared" si="2"/>
        <v>0</v>
      </c>
      <c r="S7">
        <f t="shared" si="2"/>
        <v>0</v>
      </c>
      <c r="T7">
        <f t="shared" si="2"/>
        <v>0</v>
      </c>
    </row>
    <row r="8" spans="1:20" x14ac:dyDescent="0.4">
      <c r="A8" t="s">
        <v>55</v>
      </c>
      <c r="C8">
        <v>32.1</v>
      </c>
      <c r="D8">
        <v>2.4</v>
      </c>
      <c r="E8">
        <v>165</v>
      </c>
      <c r="F8">
        <v>19</v>
      </c>
      <c r="G8">
        <v>611.20000000000005</v>
      </c>
      <c r="H8">
        <v>514.4</v>
      </c>
      <c r="I8">
        <v>482.5</v>
      </c>
      <c r="J8">
        <f t="shared" si="1"/>
        <v>7816.9000000000005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  <c r="S8">
        <f t="shared" si="2"/>
        <v>0</v>
      </c>
      <c r="T8">
        <f t="shared" si="2"/>
        <v>0</v>
      </c>
    </row>
    <row r="9" spans="1:20" x14ac:dyDescent="0.4">
      <c r="A9" t="s">
        <v>56</v>
      </c>
      <c r="C9">
        <v>37.299999999999997</v>
      </c>
      <c r="D9">
        <v>4.5999999999999996</v>
      </c>
      <c r="E9">
        <v>162</v>
      </c>
      <c r="F9">
        <v>8</v>
      </c>
      <c r="G9">
        <v>848.8</v>
      </c>
      <c r="H9">
        <v>781.2</v>
      </c>
      <c r="I9">
        <v>1181</v>
      </c>
      <c r="J9">
        <f t="shared" si="1"/>
        <v>11366.599999999999</v>
      </c>
      <c r="M9">
        <f t="shared" si="2"/>
        <v>0</v>
      </c>
      <c r="N9">
        <f t="shared" si="2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2"/>
        <v>0</v>
      </c>
      <c r="S9">
        <f t="shared" si="2"/>
        <v>0</v>
      </c>
      <c r="T9">
        <f t="shared" si="2"/>
        <v>0</v>
      </c>
    </row>
    <row r="10" spans="1:20" x14ac:dyDescent="0.4">
      <c r="A10" t="s">
        <v>57</v>
      </c>
      <c r="C10">
        <v>42.5</v>
      </c>
      <c r="D10">
        <v>6.4</v>
      </c>
      <c r="E10">
        <v>158</v>
      </c>
      <c r="F10">
        <v>11</v>
      </c>
      <c r="G10">
        <v>989.1</v>
      </c>
      <c r="H10">
        <v>919.4</v>
      </c>
      <c r="I10">
        <v>1206.7</v>
      </c>
      <c r="J10">
        <f t="shared" si="1"/>
        <v>13075.900000000001</v>
      </c>
      <c r="M10">
        <f t="shared" si="2"/>
        <v>0</v>
      </c>
      <c r="N10">
        <f t="shared" si="2"/>
        <v>0</v>
      </c>
      <c r="O10">
        <f t="shared" si="2"/>
        <v>0</v>
      </c>
      <c r="P10">
        <f t="shared" si="2"/>
        <v>0</v>
      </c>
      <c r="Q10">
        <f t="shared" si="2"/>
        <v>0</v>
      </c>
      <c r="R10">
        <f t="shared" si="2"/>
        <v>0</v>
      </c>
      <c r="S10">
        <f t="shared" si="2"/>
        <v>0</v>
      </c>
      <c r="T10">
        <f t="shared" si="2"/>
        <v>0</v>
      </c>
    </row>
    <row r="11" spans="1:20" x14ac:dyDescent="0.4">
      <c r="A11" t="s">
        <v>58</v>
      </c>
      <c r="C11">
        <v>47.2</v>
      </c>
      <c r="D11">
        <v>9.1999999999999993</v>
      </c>
      <c r="E11">
        <v>156</v>
      </c>
      <c r="F11">
        <v>6</v>
      </c>
      <c r="G11">
        <v>993.6</v>
      </c>
      <c r="H11">
        <v>945.5</v>
      </c>
      <c r="I11">
        <v>1496.9</v>
      </c>
      <c r="J11">
        <f t="shared" si="1"/>
        <v>13420.1</v>
      </c>
      <c r="M11">
        <f t="shared" si="2"/>
        <v>0</v>
      </c>
      <c r="N11">
        <f t="shared" si="2"/>
        <v>0</v>
      </c>
      <c r="O11">
        <f t="shared" si="2"/>
        <v>0</v>
      </c>
      <c r="P11">
        <f t="shared" si="2"/>
        <v>0</v>
      </c>
      <c r="Q11">
        <f t="shared" si="2"/>
        <v>0</v>
      </c>
      <c r="R11">
        <f t="shared" si="2"/>
        <v>0</v>
      </c>
      <c r="S11">
        <f t="shared" si="2"/>
        <v>0</v>
      </c>
      <c r="T11">
        <f t="shared" si="2"/>
        <v>0</v>
      </c>
    </row>
    <row r="12" spans="1:20" x14ac:dyDescent="0.4">
      <c r="A12" t="s">
        <v>59</v>
      </c>
      <c r="C12">
        <v>52.5</v>
      </c>
      <c r="D12">
        <v>12.5</v>
      </c>
      <c r="E12">
        <v>156</v>
      </c>
      <c r="F12">
        <v>9</v>
      </c>
      <c r="G12">
        <v>1410.5</v>
      </c>
      <c r="H12">
        <v>1307.9000000000001</v>
      </c>
      <c r="I12">
        <v>1370</v>
      </c>
      <c r="J12">
        <f t="shared" si="1"/>
        <v>18296</v>
      </c>
      <c r="M12">
        <f t="shared" si="2"/>
        <v>0</v>
      </c>
      <c r="N12">
        <f t="shared" si="2"/>
        <v>0</v>
      </c>
      <c r="O12">
        <f t="shared" si="2"/>
        <v>0</v>
      </c>
      <c r="P12">
        <f t="shared" si="2"/>
        <v>0</v>
      </c>
      <c r="Q12">
        <f t="shared" si="2"/>
        <v>0</v>
      </c>
      <c r="R12">
        <f t="shared" si="2"/>
        <v>0</v>
      </c>
      <c r="S12">
        <f t="shared" si="2"/>
        <v>0</v>
      </c>
      <c r="T12">
        <f t="shared" si="2"/>
        <v>0</v>
      </c>
    </row>
    <row r="13" spans="1:20" x14ac:dyDescent="0.4">
      <c r="A13" t="s">
        <v>60</v>
      </c>
      <c r="C13">
        <v>57.4</v>
      </c>
      <c r="D13">
        <v>12.7</v>
      </c>
      <c r="E13">
        <v>153</v>
      </c>
      <c r="F13">
        <v>9</v>
      </c>
      <c r="G13">
        <v>1067.2</v>
      </c>
      <c r="H13">
        <v>995.3</v>
      </c>
      <c r="I13">
        <v>1203.0999999999999</v>
      </c>
      <c r="J13">
        <f t="shared" si="1"/>
        <v>14009.500000000002</v>
      </c>
      <c r="M13">
        <f t="shared" si="2"/>
        <v>0</v>
      </c>
      <c r="N13">
        <f t="shared" si="2"/>
        <v>0</v>
      </c>
      <c r="O13">
        <f t="shared" si="2"/>
        <v>0</v>
      </c>
      <c r="P13">
        <f t="shared" si="2"/>
        <v>0</v>
      </c>
      <c r="Q13">
        <f t="shared" si="2"/>
        <v>0</v>
      </c>
      <c r="R13">
        <f t="shared" si="2"/>
        <v>0</v>
      </c>
      <c r="S13">
        <f t="shared" si="2"/>
        <v>0</v>
      </c>
      <c r="T13">
        <f t="shared" si="2"/>
        <v>0</v>
      </c>
    </row>
    <row r="14" spans="1:20" x14ac:dyDescent="0.4">
      <c r="A14" t="s">
        <v>61</v>
      </c>
      <c r="C14">
        <v>61</v>
      </c>
      <c r="D14">
        <v>10.6</v>
      </c>
      <c r="E14">
        <v>161</v>
      </c>
      <c r="F14">
        <v>0</v>
      </c>
      <c r="G14">
        <v>1100.5</v>
      </c>
      <c r="H14">
        <v>1097</v>
      </c>
      <c r="I14">
        <v>604.1</v>
      </c>
      <c r="J14">
        <f t="shared" si="1"/>
        <v>13810.1</v>
      </c>
      <c r="M14">
        <f t="shared" si="2"/>
        <v>0</v>
      </c>
      <c r="N14">
        <f t="shared" si="2"/>
        <v>0</v>
      </c>
      <c r="O14">
        <f t="shared" si="2"/>
        <v>0</v>
      </c>
      <c r="P14">
        <f t="shared" si="2"/>
        <v>0</v>
      </c>
      <c r="Q14">
        <f t="shared" si="2"/>
        <v>0</v>
      </c>
      <c r="R14">
        <f t="shared" si="2"/>
        <v>0</v>
      </c>
      <c r="S14">
        <f t="shared" si="2"/>
        <v>0</v>
      </c>
      <c r="T14">
        <f t="shared" si="2"/>
        <v>0</v>
      </c>
    </row>
    <row r="15" spans="1:20" x14ac:dyDescent="0.4">
      <c r="A15" t="s">
        <v>62</v>
      </c>
      <c r="C15">
        <v>67.900000000000006</v>
      </c>
      <c r="D15">
        <v>21.5</v>
      </c>
      <c r="E15">
        <v>143</v>
      </c>
      <c r="F15">
        <v>2</v>
      </c>
      <c r="G15">
        <v>1265.0999999999999</v>
      </c>
      <c r="H15">
        <v>1240.7</v>
      </c>
      <c r="I15">
        <v>668.9</v>
      </c>
      <c r="J15">
        <f t="shared" si="1"/>
        <v>15850.099999999999</v>
      </c>
      <c r="M15">
        <f t="shared" si="2"/>
        <v>0</v>
      </c>
      <c r="N15">
        <f t="shared" si="2"/>
        <v>0</v>
      </c>
      <c r="O15">
        <f t="shared" si="2"/>
        <v>0</v>
      </c>
      <c r="P15">
        <f t="shared" si="2"/>
        <v>0</v>
      </c>
      <c r="Q15">
        <f t="shared" si="2"/>
        <v>0</v>
      </c>
      <c r="R15">
        <f t="shared" si="2"/>
        <v>0</v>
      </c>
      <c r="S15">
        <f t="shared" si="2"/>
        <v>0</v>
      </c>
      <c r="T15">
        <f t="shared" si="2"/>
        <v>0</v>
      </c>
    </row>
    <row r="16" spans="1:20" x14ac:dyDescent="0.4">
      <c r="A16" t="s">
        <v>75</v>
      </c>
      <c r="C16">
        <v>76.099999999999994</v>
      </c>
      <c r="D16">
        <v>44</v>
      </c>
      <c r="E16">
        <v>155</v>
      </c>
      <c r="F16">
        <v>0</v>
      </c>
      <c r="G16">
        <v>629.4</v>
      </c>
      <c r="H16">
        <v>627.20000000000005</v>
      </c>
      <c r="I16">
        <v>312.5</v>
      </c>
      <c r="J16">
        <f t="shared" si="1"/>
        <v>7865.2999999999993</v>
      </c>
      <c r="M16">
        <f t="shared" si="2"/>
        <v>0</v>
      </c>
      <c r="N16">
        <f t="shared" si="2"/>
        <v>0</v>
      </c>
      <c r="O16">
        <f t="shared" si="2"/>
        <v>0</v>
      </c>
      <c r="P16">
        <f t="shared" si="2"/>
        <v>0</v>
      </c>
      <c r="Q16">
        <f t="shared" si="2"/>
        <v>0</v>
      </c>
      <c r="R16">
        <f t="shared" si="2"/>
        <v>0</v>
      </c>
      <c r="S16">
        <f t="shared" si="2"/>
        <v>0</v>
      </c>
      <c r="T16">
        <f t="shared" si="2"/>
        <v>0</v>
      </c>
    </row>
    <row r="17" spans="1:20" x14ac:dyDescent="0.4">
      <c r="A17" t="s">
        <v>17</v>
      </c>
      <c r="C17">
        <v>35.5</v>
      </c>
      <c r="D17">
        <v>5.5</v>
      </c>
      <c r="E17">
        <v>157</v>
      </c>
      <c r="F17">
        <v>2</v>
      </c>
      <c r="G17">
        <v>409.7</v>
      </c>
      <c r="H17">
        <v>402.8</v>
      </c>
      <c r="I17">
        <v>467.7</v>
      </c>
      <c r="J17">
        <f t="shared" si="1"/>
        <v>5384.0999999999995</v>
      </c>
      <c r="L17">
        <f>IF($F$1=A17,A17,0)</f>
        <v>0</v>
      </c>
      <c r="M17">
        <f t="shared" ref="M17:T17" si="3">IF($F$1=$L$17,C17,0)</f>
        <v>0</v>
      </c>
      <c r="N17">
        <f t="shared" si="3"/>
        <v>0</v>
      </c>
      <c r="O17">
        <f t="shared" si="3"/>
        <v>0</v>
      </c>
      <c r="P17">
        <f t="shared" si="3"/>
        <v>0</v>
      </c>
      <c r="Q17">
        <f t="shared" si="3"/>
        <v>0</v>
      </c>
      <c r="R17">
        <f t="shared" si="3"/>
        <v>0</v>
      </c>
      <c r="S17">
        <f t="shared" si="3"/>
        <v>0</v>
      </c>
      <c r="T17">
        <f t="shared" si="3"/>
        <v>0</v>
      </c>
    </row>
    <row r="18" spans="1:20" x14ac:dyDescent="0.4">
      <c r="A18" t="s">
        <v>73</v>
      </c>
      <c r="C18" t="s">
        <v>74</v>
      </c>
      <c r="D18" t="s">
        <v>74</v>
      </c>
      <c r="E18" t="s">
        <v>74</v>
      </c>
      <c r="F18" t="s">
        <v>74</v>
      </c>
      <c r="G18" t="s">
        <v>74</v>
      </c>
      <c r="H18" t="s">
        <v>74</v>
      </c>
      <c r="I18" t="s">
        <v>74</v>
      </c>
      <c r="J18" t="e">
        <f t="shared" si="1"/>
        <v>#VALUE!</v>
      </c>
      <c r="M18">
        <f>IF($F$1=$L$17,C18,0)</f>
        <v>0</v>
      </c>
      <c r="N18">
        <f t="shared" ref="N18:T29" si="4">IF($F$1=$L$17,D18,0)</f>
        <v>0</v>
      </c>
      <c r="O18">
        <f t="shared" si="4"/>
        <v>0</v>
      </c>
      <c r="P18">
        <f t="shared" si="4"/>
        <v>0</v>
      </c>
      <c r="Q18">
        <f t="shared" si="4"/>
        <v>0</v>
      </c>
      <c r="R18">
        <f t="shared" si="4"/>
        <v>0</v>
      </c>
      <c r="S18">
        <f t="shared" si="4"/>
        <v>0</v>
      </c>
      <c r="T18">
        <f t="shared" si="4"/>
        <v>0</v>
      </c>
    </row>
    <row r="19" spans="1:20" x14ac:dyDescent="0.4">
      <c r="A19" t="s">
        <v>53</v>
      </c>
      <c r="C19">
        <v>24.5</v>
      </c>
      <c r="D19">
        <v>0.5</v>
      </c>
      <c r="E19">
        <v>161</v>
      </c>
      <c r="F19">
        <v>0</v>
      </c>
      <c r="G19">
        <v>186.8</v>
      </c>
      <c r="H19">
        <v>186.3</v>
      </c>
      <c r="I19">
        <v>0</v>
      </c>
      <c r="J19">
        <f t="shared" si="1"/>
        <v>2241.6000000000004</v>
      </c>
      <c r="M19">
        <f t="shared" ref="M19:M28" si="5">IF($F$1=$L$17,C19,0)</f>
        <v>0</v>
      </c>
      <c r="N19">
        <f t="shared" si="4"/>
        <v>0</v>
      </c>
      <c r="O19">
        <f t="shared" si="4"/>
        <v>0</v>
      </c>
      <c r="P19">
        <f t="shared" si="4"/>
        <v>0</v>
      </c>
      <c r="Q19">
        <f t="shared" si="4"/>
        <v>0</v>
      </c>
      <c r="R19">
        <f t="shared" si="4"/>
        <v>0</v>
      </c>
      <c r="S19">
        <f t="shared" si="4"/>
        <v>0</v>
      </c>
      <c r="T19">
        <f t="shared" si="4"/>
        <v>0</v>
      </c>
    </row>
    <row r="20" spans="1:20" x14ac:dyDescent="0.4">
      <c r="A20" t="s">
        <v>54</v>
      </c>
      <c r="C20">
        <v>27.4</v>
      </c>
      <c r="D20">
        <v>2</v>
      </c>
      <c r="E20">
        <v>161</v>
      </c>
      <c r="F20">
        <v>1</v>
      </c>
      <c r="G20">
        <v>301.8</v>
      </c>
      <c r="H20">
        <v>296.8</v>
      </c>
      <c r="I20">
        <v>127.8</v>
      </c>
      <c r="J20">
        <f t="shared" si="1"/>
        <v>3749.4000000000005</v>
      </c>
      <c r="M20">
        <f t="shared" si="5"/>
        <v>0</v>
      </c>
      <c r="N20">
        <f t="shared" si="4"/>
        <v>0</v>
      </c>
      <c r="O20">
        <f t="shared" si="4"/>
        <v>0</v>
      </c>
      <c r="P20">
        <f t="shared" si="4"/>
        <v>0</v>
      </c>
      <c r="Q20">
        <f t="shared" si="4"/>
        <v>0</v>
      </c>
      <c r="R20">
        <f t="shared" si="4"/>
        <v>0</v>
      </c>
      <c r="S20">
        <f t="shared" si="4"/>
        <v>0</v>
      </c>
      <c r="T20">
        <f t="shared" si="4"/>
        <v>0</v>
      </c>
    </row>
    <row r="21" spans="1:20" x14ac:dyDescent="0.4">
      <c r="A21" t="s">
        <v>55</v>
      </c>
      <c r="C21">
        <v>30.5</v>
      </c>
      <c r="D21">
        <v>1.5</v>
      </c>
      <c r="E21">
        <v>168</v>
      </c>
      <c r="F21">
        <v>0</v>
      </c>
      <c r="G21">
        <v>419.9</v>
      </c>
      <c r="H21">
        <v>419.9</v>
      </c>
      <c r="I21">
        <v>230</v>
      </c>
      <c r="J21">
        <f t="shared" si="1"/>
        <v>5268.7999999999993</v>
      </c>
      <c r="M21">
        <f t="shared" si="5"/>
        <v>0</v>
      </c>
      <c r="N21">
        <f t="shared" si="4"/>
        <v>0</v>
      </c>
      <c r="O21">
        <f t="shared" si="4"/>
        <v>0</v>
      </c>
      <c r="P21">
        <f t="shared" si="4"/>
        <v>0</v>
      </c>
      <c r="Q21">
        <f t="shared" si="4"/>
        <v>0</v>
      </c>
      <c r="R21">
        <f t="shared" si="4"/>
        <v>0</v>
      </c>
      <c r="S21">
        <f t="shared" si="4"/>
        <v>0</v>
      </c>
      <c r="T21">
        <f t="shared" si="4"/>
        <v>0</v>
      </c>
    </row>
    <row r="22" spans="1:20" x14ac:dyDescent="0.4">
      <c r="A22" t="s">
        <v>56</v>
      </c>
      <c r="C22">
        <v>38.299999999999997</v>
      </c>
      <c r="D22">
        <v>7.6</v>
      </c>
      <c r="E22">
        <v>150</v>
      </c>
      <c r="F22">
        <v>2</v>
      </c>
      <c r="G22">
        <v>474.8</v>
      </c>
      <c r="H22">
        <v>469.5</v>
      </c>
      <c r="I22">
        <v>444.8</v>
      </c>
      <c r="J22">
        <f t="shared" si="1"/>
        <v>6142.4000000000005</v>
      </c>
      <c r="M22">
        <f t="shared" si="5"/>
        <v>0</v>
      </c>
      <c r="N22">
        <f t="shared" si="4"/>
        <v>0</v>
      </c>
      <c r="O22">
        <f t="shared" si="4"/>
        <v>0</v>
      </c>
      <c r="P22">
        <f t="shared" si="4"/>
        <v>0</v>
      </c>
      <c r="Q22">
        <f t="shared" si="4"/>
        <v>0</v>
      </c>
      <c r="R22">
        <f t="shared" si="4"/>
        <v>0</v>
      </c>
      <c r="S22">
        <f t="shared" si="4"/>
        <v>0</v>
      </c>
      <c r="T22">
        <f t="shared" si="4"/>
        <v>0</v>
      </c>
    </row>
    <row r="23" spans="1:20" x14ac:dyDescent="0.4">
      <c r="A23" t="s">
        <v>57</v>
      </c>
      <c r="C23">
        <v>41.2</v>
      </c>
      <c r="D23">
        <v>6.4</v>
      </c>
      <c r="E23">
        <v>152</v>
      </c>
      <c r="F23">
        <v>8</v>
      </c>
      <c r="G23">
        <v>431.6</v>
      </c>
      <c r="H23">
        <v>405.9</v>
      </c>
      <c r="I23">
        <v>493.2</v>
      </c>
      <c r="J23">
        <f t="shared" si="1"/>
        <v>5672.4000000000005</v>
      </c>
      <c r="M23">
        <f t="shared" si="5"/>
        <v>0</v>
      </c>
      <c r="N23">
        <f t="shared" si="4"/>
        <v>0</v>
      </c>
      <c r="O23">
        <f t="shared" si="4"/>
        <v>0</v>
      </c>
      <c r="P23">
        <f t="shared" si="4"/>
        <v>0</v>
      </c>
      <c r="Q23">
        <f t="shared" si="4"/>
        <v>0</v>
      </c>
      <c r="R23">
        <f t="shared" si="4"/>
        <v>0</v>
      </c>
      <c r="S23">
        <f t="shared" si="4"/>
        <v>0</v>
      </c>
      <c r="T23">
        <f t="shared" si="4"/>
        <v>0</v>
      </c>
    </row>
    <row r="24" spans="1:20" x14ac:dyDescent="0.4">
      <c r="A24" t="s">
        <v>58</v>
      </c>
      <c r="C24">
        <v>47</v>
      </c>
      <c r="D24">
        <v>8</v>
      </c>
      <c r="E24">
        <v>152</v>
      </c>
      <c r="F24">
        <v>1</v>
      </c>
      <c r="G24">
        <v>598.70000000000005</v>
      </c>
      <c r="H24">
        <v>591.9</v>
      </c>
      <c r="I24">
        <v>983.5</v>
      </c>
      <c r="J24">
        <f t="shared" si="1"/>
        <v>8167.9000000000005</v>
      </c>
      <c r="M24">
        <f t="shared" si="5"/>
        <v>0</v>
      </c>
      <c r="N24">
        <f t="shared" si="4"/>
        <v>0</v>
      </c>
      <c r="O24">
        <f t="shared" si="4"/>
        <v>0</v>
      </c>
      <c r="P24">
        <f t="shared" si="4"/>
        <v>0</v>
      </c>
      <c r="Q24">
        <f t="shared" si="4"/>
        <v>0</v>
      </c>
      <c r="R24">
        <f t="shared" si="4"/>
        <v>0</v>
      </c>
      <c r="S24">
        <f t="shared" si="4"/>
        <v>0</v>
      </c>
      <c r="T24">
        <f t="shared" si="4"/>
        <v>0</v>
      </c>
    </row>
    <row r="25" spans="1:20" x14ac:dyDescent="0.4">
      <c r="A25" t="s">
        <v>59</v>
      </c>
      <c r="C25">
        <v>51.1</v>
      </c>
      <c r="D25">
        <v>12.8</v>
      </c>
      <c r="E25">
        <v>157</v>
      </c>
      <c r="F25">
        <v>5</v>
      </c>
      <c r="G25">
        <v>689.2</v>
      </c>
      <c r="H25">
        <v>675.9</v>
      </c>
      <c r="I25">
        <v>1213.7</v>
      </c>
      <c r="J25">
        <f t="shared" si="1"/>
        <v>9484.1000000000022</v>
      </c>
      <c r="M25">
        <f t="shared" si="5"/>
        <v>0</v>
      </c>
      <c r="N25">
        <f t="shared" si="4"/>
        <v>0</v>
      </c>
      <c r="O25">
        <f t="shared" si="4"/>
        <v>0</v>
      </c>
      <c r="P25">
        <f t="shared" si="4"/>
        <v>0</v>
      </c>
      <c r="Q25">
        <f t="shared" si="4"/>
        <v>0</v>
      </c>
      <c r="R25">
        <f t="shared" si="4"/>
        <v>0</v>
      </c>
      <c r="S25">
        <f t="shared" si="4"/>
        <v>0</v>
      </c>
      <c r="T25">
        <f t="shared" si="4"/>
        <v>0</v>
      </c>
    </row>
    <row r="26" spans="1:20" x14ac:dyDescent="0.4">
      <c r="A26" t="s">
        <v>60</v>
      </c>
      <c r="C26">
        <v>56.6</v>
      </c>
      <c r="D26">
        <v>16.899999999999999</v>
      </c>
      <c r="E26">
        <v>147</v>
      </c>
      <c r="F26">
        <v>0</v>
      </c>
      <c r="G26">
        <v>655.5</v>
      </c>
      <c r="H26">
        <v>655.5</v>
      </c>
      <c r="I26">
        <v>2845</v>
      </c>
      <c r="J26">
        <f t="shared" si="1"/>
        <v>10711</v>
      </c>
      <c r="M26">
        <f t="shared" si="5"/>
        <v>0</v>
      </c>
      <c r="N26">
        <f t="shared" si="4"/>
        <v>0</v>
      </c>
      <c r="O26">
        <f t="shared" si="4"/>
        <v>0</v>
      </c>
      <c r="P26">
        <f t="shared" si="4"/>
        <v>0</v>
      </c>
      <c r="Q26">
        <f t="shared" si="4"/>
        <v>0</v>
      </c>
      <c r="R26">
        <f t="shared" si="4"/>
        <v>0</v>
      </c>
      <c r="S26">
        <f t="shared" si="4"/>
        <v>0</v>
      </c>
      <c r="T26">
        <f t="shared" si="4"/>
        <v>0</v>
      </c>
    </row>
    <row r="27" spans="1:20" x14ac:dyDescent="0.4">
      <c r="A27" t="s">
        <v>61</v>
      </c>
      <c r="C27" t="s">
        <v>74</v>
      </c>
      <c r="D27" t="s">
        <v>74</v>
      </c>
      <c r="E27" t="s">
        <v>74</v>
      </c>
      <c r="F27" t="s">
        <v>74</v>
      </c>
      <c r="G27" t="s">
        <v>74</v>
      </c>
      <c r="H27" t="s">
        <v>74</v>
      </c>
      <c r="I27" t="s">
        <v>74</v>
      </c>
      <c r="J27" t="e">
        <f t="shared" si="1"/>
        <v>#VALUE!</v>
      </c>
      <c r="M27">
        <f t="shared" si="5"/>
        <v>0</v>
      </c>
      <c r="N27">
        <f t="shared" si="4"/>
        <v>0</v>
      </c>
      <c r="O27">
        <f t="shared" si="4"/>
        <v>0</v>
      </c>
      <c r="P27">
        <f t="shared" si="4"/>
        <v>0</v>
      </c>
      <c r="Q27">
        <f t="shared" si="4"/>
        <v>0</v>
      </c>
      <c r="R27">
        <f t="shared" si="4"/>
        <v>0</v>
      </c>
      <c r="S27">
        <f t="shared" si="4"/>
        <v>0</v>
      </c>
      <c r="T27">
        <f t="shared" si="4"/>
        <v>0</v>
      </c>
    </row>
    <row r="28" spans="1:20" x14ac:dyDescent="0.4">
      <c r="A28" t="s">
        <v>62</v>
      </c>
      <c r="C28">
        <v>69.5</v>
      </c>
      <c r="D28">
        <v>40.5</v>
      </c>
      <c r="E28">
        <v>144</v>
      </c>
      <c r="F28">
        <v>0</v>
      </c>
      <c r="G28">
        <v>640</v>
      </c>
      <c r="H28">
        <v>640</v>
      </c>
      <c r="I28">
        <v>1310</v>
      </c>
      <c r="J28">
        <f t="shared" si="1"/>
        <v>8990</v>
      </c>
      <c r="M28">
        <f t="shared" si="5"/>
        <v>0</v>
      </c>
      <c r="N28">
        <f t="shared" si="4"/>
        <v>0</v>
      </c>
      <c r="O28">
        <f t="shared" si="4"/>
        <v>0</v>
      </c>
      <c r="P28">
        <f t="shared" si="4"/>
        <v>0</v>
      </c>
      <c r="Q28">
        <f t="shared" si="4"/>
        <v>0</v>
      </c>
      <c r="R28">
        <f t="shared" si="4"/>
        <v>0</v>
      </c>
      <c r="S28">
        <f t="shared" si="4"/>
        <v>0</v>
      </c>
      <c r="T28">
        <f t="shared" si="4"/>
        <v>0</v>
      </c>
    </row>
    <row r="29" spans="1:20" x14ac:dyDescent="0.4">
      <c r="A29" t="s">
        <v>75</v>
      </c>
      <c r="C29" t="s">
        <v>74</v>
      </c>
      <c r="D29" t="s">
        <v>74</v>
      </c>
      <c r="E29" t="s">
        <v>74</v>
      </c>
      <c r="F29" t="s">
        <v>74</v>
      </c>
      <c r="G29" t="s">
        <v>74</v>
      </c>
      <c r="H29" t="s">
        <v>74</v>
      </c>
      <c r="I29" t="s">
        <v>74</v>
      </c>
      <c r="J29" t="e">
        <f t="shared" si="1"/>
        <v>#VALUE!</v>
      </c>
      <c r="M29">
        <f>IF($F$1=$L$17,C29,0)</f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4"/>
        <v>0</v>
      </c>
      <c r="T29">
        <f t="shared" si="4"/>
        <v>0</v>
      </c>
    </row>
    <row r="30" spans="1:20" x14ac:dyDescent="0.4">
      <c r="A30" t="s">
        <v>18</v>
      </c>
      <c r="C30">
        <v>41</v>
      </c>
      <c r="D30">
        <v>8.8000000000000007</v>
      </c>
      <c r="E30">
        <v>161</v>
      </c>
      <c r="F30">
        <v>10</v>
      </c>
      <c r="G30">
        <v>376.6</v>
      </c>
      <c r="H30">
        <v>349.1</v>
      </c>
      <c r="I30">
        <v>933.7</v>
      </c>
      <c r="J30">
        <f t="shared" si="1"/>
        <v>5452.9000000000005</v>
      </c>
      <c r="L30">
        <f>IF($F$1=A30,A30,0)</f>
        <v>0</v>
      </c>
      <c r="M30">
        <f t="shared" ref="M30:T30" si="6">IF($F$1=$L$30,C30,0)</f>
        <v>0</v>
      </c>
      <c r="N30">
        <f t="shared" si="6"/>
        <v>0</v>
      </c>
      <c r="O30">
        <f t="shared" si="6"/>
        <v>0</v>
      </c>
      <c r="P30">
        <f t="shared" si="6"/>
        <v>0</v>
      </c>
      <c r="Q30">
        <f t="shared" si="6"/>
        <v>0</v>
      </c>
      <c r="R30">
        <f t="shared" si="6"/>
        <v>0</v>
      </c>
      <c r="S30">
        <f t="shared" si="6"/>
        <v>0</v>
      </c>
      <c r="T30">
        <f t="shared" si="6"/>
        <v>0</v>
      </c>
    </row>
    <row r="31" spans="1:20" x14ac:dyDescent="0.4">
      <c r="A31" t="s">
        <v>73</v>
      </c>
      <c r="C31" t="s">
        <v>74</v>
      </c>
      <c r="D31" t="s">
        <v>74</v>
      </c>
      <c r="E31" t="s">
        <v>74</v>
      </c>
      <c r="F31" t="s">
        <v>74</v>
      </c>
      <c r="G31" t="s">
        <v>74</v>
      </c>
      <c r="H31" t="s">
        <v>74</v>
      </c>
      <c r="I31" t="s">
        <v>74</v>
      </c>
      <c r="J31" t="e">
        <f t="shared" si="1"/>
        <v>#VALUE!</v>
      </c>
      <c r="M31">
        <f t="shared" ref="M31:T42" si="7">IF($F$1=$L$30,C31,0)</f>
        <v>0</v>
      </c>
      <c r="N31">
        <f t="shared" si="7"/>
        <v>0</v>
      </c>
      <c r="O31">
        <f t="shared" si="7"/>
        <v>0</v>
      </c>
      <c r="P31">
        <f t="shared" si="7"/>
        <v>0</v>
      </c>
      <c r="Q31">
        <f t="shared" si="7"/>
        <v>0</v>
      </c>
      <c r="R31">
        <f t="shared" si="7"/>
        <v>0</v>
      </c>
      <c r="S31">
        <f t="shared" si="7"/>
        <v>0</v>
      </c>
      <c r="T31">
        <f t="shared" si="7"/>
        <v>0</v>
      </c>
    </row>
    <row r="32" spans="1:20" x14ac:dyDescent="0.4">
      <c r="A32" t="s">
        <v>53</v>
      </c>
      <c r="C32">
        <v>24.5</v>
      </c>
      <c r="D32">
        <v>0.5</v>
      </c>
      <c r="E32">
        <v>168</v>
      </c>
      <c r="F32">
        <v>5</v>
      </c>
      <c r="G32">
        <v>298.8</v>
      </c>
      <c r="H32">
        <v>289.7</v>
      </c>
      <c r="I32">
        <v>0</v>
      </c>
      <c r="J32">
        <f t="shared" si="1"/>
        <v>3585.6000000000004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>
        <f t="shared" si="7"/>
        <v>0</v>
      </c>
      <c r="T32">
        <f t="shared" si="7"/>
        <v>0</v>
      </c>
    </row>
    <row r="33" spans="1:20" x14ac:dyDescent="0.4">
      <c r="A33" t="s">
        <v>54</v>
      </c>
      <c r="C33">
        <v>27.4</v>
      </c>
      <c r="D33">
        <v>2.5</v>
      </c>
      <c r="E33">
        <v>164</v>
      </c>
      <c r="F33">
        <v>14</v>
      </c>
      <c r="G33">
        <v>326.8</v>
      </c>
      <c r="H33">
        <v>295.3</v>
      </c>
      <c r="I33">
        <v>685.6</v>
      </c>
      <c r="J33">
        <f t="shared" si="1"/>
        <v>4607.2000000000007</v>
      </c>
      <c r="M33">
        <f t="shared" si="7"/>
        <v>0</v>
      </c>
      <c r="N33">
        <f t="shared" si="7"/>
        <v>0</v>
      </c>
      <c r="O33">
        <f t="shared" si="7"/>
        <v>0</v>
      </c>
      <c r="P33">
        <f t="shared" si="7"/>
        <v>0</v>
      </c>
      <c r="Q33">
        <f t="shared" si="7"/>
        <v>0</v>
      </c>
      <c r="R33">
        <f t="shared" si="7"/>
        <v>0</v>
      </c>
      <c r="S33">
        <f t="shared" si="7"/>
        <v>0</v>
      </c>
      <c r="T33">
        <f t="shared" si="7"/>
        <v>0</v>
      </c>
    </row>
    <row r="34" spans="1:20" x14ac:dyDescent="0.4">
      <c r="A34" t="s">
        <v>55</v>
      </c>
      <c r="C34">
        <v>32.299999999999997</v>
      </c>
      <c r="D34">
        <v>5.7</v>
      </c>
      <c r="E34">
        <v>161</v>
      </c>
      <c r="F34">
        <v>13</v>
      </c>
      <c r="G34">
        <v>351</v>
      </c>
      <c r="H34">
        <v>315.10000000000002</v>
      </c>
      <c r="I34">
        <v>836</v>
      </c>
      <c r="J34">
        <f t="shared" si="1"/>
        <v>5048</v>
      </c>
      <c r="M34">
        <f t="shared" si="7"/>
        <v>0</v>
      </c>
      <c r="N34">
        <f t="shared" si="7"/>
        <v>0</v>
      </c>
      <c r="O34">
        <f t="shared" si="7"/>
        <v>0</v>
      </c>
      <c r="P34">
        <f t="shared" si="7"/>
        <v>0</v>
      </c>
      <c r="Q34">
        <f t="shared" si="7"/>
        <v>0</v>
      </c>
      <c r="R34">
        <f t="shared" si="7"/>
        <v>0</v>
      </c>
      <c r="S34">
        <f t="shared" si="7"/>
        <v>0</v>
      </c>
      <c r="T34">
        <f t="shared" si="7"/>
        <v>0</v>
      </c>
    </row>
    <row r="35" spans="1:20" x14ac:dyDescent="0.4">
      <c r="A35" t="s">
        <v>56</v>
      </c>
      <c r="C35">
        <v>37.700000000000003</v>
      </c>
      <c r="D35">
        <v>10.1</v>
      </c>
      <c r="E35">
        <v>158</v>
      </c>
      <c r="F35">
        <v>12</v>
      </c>
      <c r="G35">
        <v>381</v>
      </c>
      <c r="H35">
        <v>348.1</v>
      </c>
      <c r="I35">
        <v>1084.3</v>
      </c>
      <c r="J35">
        <f t="shared" si="1"/>
        <v>5656.3</v>
      </c>
      <c r="M35">
        <f t="shared" si="7"/>
        <v>0</v>
      </c>
      <c r="N35">
        <f t="shared" si="7"/>
        <v>0</v>
      </c>
      <c r="O35">
        <f t="shared" si="7"/>
        <v>0</v>
      </c>
      <c r="P35">
        <f t="shared" si="7"/>
        <v>0</v>
      </c>
      <c r="Q35">
        <f t="shared" si="7"/>
        <v>0</v>
      </c>
      <c r="R35">
        <f t="shared" si="7"/>
        <v>0</v>
      </c>
      <c r="S35">
        <f t="shared" si="7"/>
        <v>0</v>
      </c>
      <c r="T35">
        <f t="shared" si="7"/>
        <v>0</v>
      </c>
    </row>
    <row r="36" spans="1:20" x14ac:dyDescent="0.4">
      <c r="A36" t="s">
        <v>57</v>
      </c>
      <c r="C36">
        <v>42.6</v>
      </c>
      <c r="D36">
        <v>12.1</v>
      </c>
      <c r="E36">
        <v>159</v>
      </c>
      <c r="F36">
        <v>9</v>
      </c>
      <c r="G36">
        <v>404.4</v>
      </c>
      <c r="H36">
        <v>377.3</v>
      </c>
      <c r="I36">
        <v>1071.4000000000001</v>
      </c>
      <c r="J36">
        <f t="shared" si="1"/>
        <v>5924.1999999999989</v>
      </c>
      <c r="M36">
        <f t="shared" si="7"/>
        <v>0</v>
      </c>
      <c r="N36">
        <f t="shared" si="7"/>
        <v>0</v>
      </c>
      <c r="O36">
        <f t="shared" si="7"/>
        <v>0</v>
      </c>
      <c r="P36">
        <f t="shared" si="7"/>
        <v>0</v>
      </c>
      <c r="Q36">
        <f t="shared" si="7"/>
        <v>0</v>
      </c>
      <c r="R36">
        <f t="shared" si="7"/>
        <v>0</v>
      </c>
      <c r="S36">
        <f t="shared" si="7"/>
        <v>0</v>
      </c>
      <c r="T36">
        <f t="shared" si="7"/>
        <v>0</v>
      </c>
    </row>
    <row r="37" spans="1:20" x14ac:dyDescent="0.4">
      <c r="A37" t="s">
        <v>58</v>
      </c>
      <c r="C37">
        <v>47.4</v>
      </c>
      <c r="D37">
        <v>11.1</v>
      </c>
      <c r="E37">
        <v>160</v>
      </c>
      <c r="F37">
        <v>10</v>
      </c>
      <c r="G37">
        <v>402.7</v>
      </c>
      <c r="H37">
        <v>371</v>
      </c>
      <c r="I37">
        <v>1012.9</v>
      </c>
      <c r="J37">
        <f t="shared" si="1"/>
        <v>5845.2999999999993</v>
      </c>
      <c r="M37">
        <f t="shared" si="7"/>
        <v>0</v>
      </c>
      <c r="N37">
        <f t="shared" si="7"/>
        <v>0</v>
      </c>
      <c r="O37">
        <f t="shared" si="7"/>
        <v>0</v>
      </c>
      <c r="P37">
        <f t="shared" si="7"/>
        <v>0</v>
      </c>
      <c r="Q37">
        <f t="shared" si="7"/>
        <v>0</v>
      </c>
      <c r="R37">
        <f t="shared" si="7"/>
        <v>0</v>
      </c>
      <c r="S37">
        <f t="shared" si="7"/>
        <v>0</v>
      </c>
      <c r="T37">
        <f t="shared" si="7"/>
        <v>0</v>
      </c>
    </row>
    <row r="38" spans="1:20" x14ac:dyDescent="0.4">
      <c r="A38" t="s">
        <v>59</v>
      </c>
      <c r="C38">
        <v>52.3</v>
      </c>
      <c r="D38">
        <v>11.2</v>
      </c>
      <c r="E38">
        <v>160</v>
      </c>
      <c r="F38">
        <v>8</v>
      </c>
      <c r="G38">
        <v>426.7</v>
      </c>
      <c r="H38">
        <v>402</v>
      </c>
      <c r="I38">
        <v>1293.9000000000001</v>
      </c>
      <c r="J38">
        <f t="shared" si="1"/>
        <v>6414.2999999999993</v>
      </c>
      <c r="M38">
        <f t="shared" si="7"/>
        <v>0</v>
      </c>
      <c r="N38">
        <f t="shared" si="7"/>
        <v>0</v>
      </c>
      <c r="O38">
        <f t="shared" si="7"/>
        <v>0</v>
      </c>
      <c r="P38">
        <f t="shared" si="7"/>
        <v>0</v>
      </c>
      <c r="Q38">
        <f t="shared" si="7"/>
        <v>0</v>
      </c>
      <c r="R38">
        <f t="shared" si="7"/>
        <v>0</v>
      </c>
      <c r="S38">
        <f t="shared" si="7"/>
        <v>0</v>
      </c>
      <c r="T38">
        <f t="shared" si="7"/>
        <v>0</v>
      </c>
    </row>
    <row r="39" spans="1:20" x14ac:dyDescent="0.4">
      <c r="A39" t="s">
        <v>60</v>
      </c>
      <c r="C39">
        <v>57.3</v>
      </c>
      <c r="D39">
        <v>14.3</v>
      </c>
      <c r="E39">
        <v>156</v>
      </c>
      <c r="F39">
        <v>6</v>
      </c>
      <c r="G39">
        <v>411.8</v>
      </c>
      <c r="H39">
        <v>396</v>
      </c>
      <c r="I39">
        <v>1163.3</v>
      </c>
      <c r="J39">
        <f t="shared" si="1"/>
        <v>6104.9000000000005</v>
      </c>
      <c r="M39">
        <f t="shared" si="7"/>
        <v>0</v>
      </c>
      <c r="N39">
        <f t="shared" si="7"/>
        <v>0</v>
      </c>
      <c r="O39">
        <f t="shared" si="7"/>
        <v>0</v>
      </c>
      <c r="P39">
        <f t="shared" si="7"/>
        <v>0</v>
      </c>
      <c r="Q39">
        <f t="shared" si="7"/>
        <v>0</v>
      </c>
      <c r="R39">
        <f t="shared" si="7"/>
        <v>0</v>
      </c>
      <c r="S39">
        <f t="shared" si="7"/>
        <v>0</v>
      </c>
      <c r="T39">
        <f t="shared" si="7"/>
        <v>0</v>
      </c>
    </row>
    <row r="40" spans="1:20" x14ac:dyDescent="0.4">
      <c r="A40" t="s">
        <v>61</v>
      </c>
      <c r="C40">
        <v>62.9</v>
      </c>
      <c r="D40">
        <v>15.2</v>
      </c>
      <c r="E40">
        <v>161</v>
      </c>
      <c r="F40">
        <v>4</v>
      </c>
      <c r="G40">
        <v>414</v>
      </c>
      <c r="H40">
        <v>401.8</v>
      </c>
      <c r="I40">
        <v>683</v>
      </c>
      <c r="J40">
        <f t="shared" si="1"/>
        <v>5651</v>
      </c>
      <c r="M40">
        <f t="shared" si="7"/>
        <v>0</v>
      </c>
      <c r="N40">
        <f t="shared" si="7"/>
        <v>0</v>
      </c>
      <c r="O40">
        <f t="shared" si="7"/>
        <v>0</v>
      </c>
      <c r="P40">
        <f t="shared" si="7"/>
        <v>0</v>
      </c>
      <c r="Q40">
        <f t="shared" si="7"/>
        <v>0</v>
      </c>
      <c r="R40">
        <f t="shared" si="7"/>
        <v>0</v>
      </c>
      <c r="S40">
        <f t="shared" si="7"/>
        <v>0</v>
      </c>
      <c r="T40">
        <f t="shared" si="7"/>
        <v>0</v>
      </c>
    </row>
    <row r="41" spans="1:20" x14ac:dyDescent="0.4">
      <c r="A41" t="s">
        <v>62</v>
      </c>
      <c r="C41">
        <v>68.3</v>
      </c>
      <c r="D41">
        <v>23</v>
      </c>
      <c r="E41">
        <v>157</v>
      </c>
      <c r="F41">
        <v>1</v>
      </c>
      <c r="G41">
        <v>387.4</v>
      </c>
      <c r="H41">
        <v>384.1</v>
      </c>
      <c r="I41">
        <v>1214.3</v>
      </c>
      <c r="J41">
        <f t="shared" si="1"/>
        <v>5863.0999999999995</v>
      </c>
      <c r="M41">
        <f t="shared" si="7"/>
        <v>0</v>
      </c>
      <c r="N41">
        <f t="shared" si="7"/>
        <v>0</v>
      </c>
      <c r="O41">
        <f t="shared" si="7"/>
        <v>0</v>
      </c>
      <c r="P41">
        <f t="shared" si="7"/>
        <v>0</v>
      </c>
      <c r="Q41">
        <f t="shared" si="7"/>
        <v>0</v>
      </c>
      <c r="R41">
        <f t="shared" si="7"/>
        <v>0</v>
      </c>
      <c r="S41">
        <f t="shared" si="7"/>
        <v>0</v>
      </c>
      <c r="T41">
        <f t="shared" si="7"/>
        <v>0</v>
      </c>
    </row>
    <row r="42" spans="1:20" x14ac:dyDescent="0.4">
      <c r="A42" t="s">
        <v>75</v>
      </c>
      <c r="C42">
        <v>70.599999999999994</v>
      </c>
      <c r="D42">
        <v>16.3</v>
      </c>
      <c r="E42">
        <v>155</v>
      </c>
      <c r="F42">
        <v>0</v>
      </c>
      <c r="G42">
        <v>419.5</v>
      </c>
      <c r="H42">
        <v>419.5</v>
      </c>
      <c r="I42">
        <v>147.80000000000001</v>
      </c>
      <c r="J42">
        <f t="shared" si="1"/>
        <v>5181.8</v>
      </c>
      <c r="M42">
        <f>IF($F$1=$L$30,C42,0)</f>
        <v>0</v>
      </c>
      <c r="N42">
        <f t="shared" si="7"/>
        <v>0</v>
      </c>
      <c r="O42">
        <f t="shared" si="7"/>
        <v>0</v>
      </c>
      <c r="P42">
        <f t="shared" si="7"/>
        <v>0</v>
      </c>
      <c r="Q42">
        <f t="shared" si="7"/>
        <v>0</v>
      </c>
      <c r="R42">
        <f t="shared" si="7"/>
        <v>0</v>
      </c>
      <c r="S42">
        <f t="shared" si="7"/>
        <v>0</v>
      </c>
      <c r="T42">
        <f>IF($F$1=$L$30,J42,0)</f>
        <v>0</v>
      </c>
    </row>
    <row r="43" spans="1:20" x14ac:dyDescent="0.4">
      <c r="A43" t="s">
        <v>21</v>
      </c>
      <c r="C43">
        <v>41.6</v>
      </c>
      <c r="D43">
        <v>9.3000000000000007</v>
      </c>
      <c r="E43">
        <v>159</v>
      </c>
      <c r="F43">
        <v>6</v>
      </c>
      <c r="G43">
        <v>342.8</v>
      </c>
      <c r="H43">
        <v>311.8</v>
      </c>
      <c r="I43">
        <v>845.9</v>
      </c>
      <c r="J43">
        <f t="shared" si="1"/>
        <v>4959.5</v>
      </c>
      <c r="L43">
        <f>IF($F$1=A43,A43,0)</f>
        <v>0</v>
      </c>
      <c r="M43">
        <f t="shared" ref="M43:T43" si="8">IF($F$1=$L$43,C43,0)</f>
        <v>0</v>
      </c>
      <c r="N43">
        <f t="shared" si="8"/>
        <v>0</v>
      </c>
      <c r="O43">
        <f t="shared" si="8"/>
        <v>0</v>
      </c>
      <c r="P43">
        <f t="shared" si="8"/>
        <v>0</v>
      </c>
      <c r="Q43">
        <f t="shared" si="8"/>
        <v>0</v>
      </c>
      <c r="R43">
        <f t="shared" si="8"/>
        <v>0</v>
      </c>
      <c r="S43">
        <f t="shared" si="8"/>
        <v>0</v>
      </c>
      <c r="T43">
        <f t="shared" si="8"/>
        <v>0</v>
      </c>
    </row>
    <row r="44" spans="1:20" x14ac:dyDescent="0.4">
      <c r="A44" t="s">
        <v>73</v>
      </c>
      <c r="C44" t="s">
        <v>74</v>
      </c>
      <c r="D44" t="s">
        <v>74</v>
      </c>
      <c r="E44" t="s">
        <v>74</v>
      </c>
      <c r="F44" t="s">
        <v>74</v>
      </c>
      <c r="G44" t="s">
        <v>74</v>
      </c>
      <c r="H44" t="s">
        <v>74</v>
      </c>
      <c r="I44" t="s">
        <v>74</v>
      </c>
      <c r="J44" t="e">
        <f t="shared" si="1"/>
        <v>#VALUE!</v>
      </c>
      <c r="M44">
        <f t="shared" ref="M44:T55" si="9">IF($F$1=$L$43,C44,0)</f>
        <v>0</v>
      </c>
      <c r="N44">
        <f t="shared" si="9"/>
        <v>0</v>
      </c>
      <c r="O44">
        <f t="shared" si="9"/>
        <v>0</v>
      </c>
      <c r="P44">
        <f t="shared" si="9"/>
        <v>0</v>
      </c>
      <c r="Q44">
        <f t="shared" si="9"/>
        <v>0</v>
      </c>
      <c r="R44">
        <f t="shared" si="9"/>
        <v>0</v>
      </c>
      <c r="S44">
        <f t="shared" si="9"/>
        <v>0</v>
      </c>
      <c r="T44">
        <f t="shared" si="9"/>
        <v>0</v>
      </c>
    </row>
    <row r="45" spans="1:20" x14ac:dyDescent="0.4">
      <c r="A45" t="s">
        <v>53</v>
      </c>
      <c r="C45">
        <v>23.2</v>
      </c>
      <c r="D45">
        <v>1.5</v>
      </c>
      <c r="E45">
        <v>159</v>
      </c>
      <c r="F45">
        <v>6</v>
      </c>
      <c r="G45">
        <v>287.39999999999998</v>
      </c>
      <c r="H45">
        <v>257.10000000000002</v>
      </c>
      <c r="I45">
        <v>450.9</v>
      </c>
      <c r="J45">
        <f t="shared" si="1"/>
        <v>3899.7</v>
      </c>
      <c r="M45">
        <f>IF($F$1=$L$43,C45,0)</f>
        <v>0</v>
      </c>
      <c r="N45">
        <f t="shared" si="9"/>
        <v>0</v>
      </c>
      <c r="O45">
        <f t="shared" si="9"/>
        <v>0</v>
      </c>
      <c r="P45">
        <f t="shared" si="9"/>
        <v>0</v>
      </c>
      <c r="Q45">
        <f t="shared" si="9"/>
        <v>0</v>
      </c>
      <c r="R45">
        <f t="shared" si="9"/>
        <v>0</v>
      </c>
      <c r="S45">
        <f t="shared" si="9"/>
        <v>0</v>
      </c>
      <c r="T45">
        <f t="shared" si="9"/>
        <v>0</v>
      </c>
    </row>
    <row r="46" spans="1:20" x14ac:dyDescent="0.4">
      <c r="A46" t="s">
        <v>54</v>
      </c>
      <c r="C46">
        <v>27.4</v>
      </c>
      <c r="D46">
        <v>3.8</v>
      </c>
      <c r="E46">
        <v>158</v>
      </c>
      <c r="F46">
        <v>7</v>
      </c>
      <c r="G46">
        <v>320.7</v>
      </c>
      <c r="H46">
        <v>281.3</v>
      </c>
      <c r="I46">
        <v>746.4</v>
      </c>
      <c r="J46">
        <f t="shared" si="1"/>
        <v>4594.7999999999993</v>
      </c>
      <c r="M46">
        <f t="shared" si="9"/>
        <v>0</v>
      </c>
      <c r="N46">
        <f t="shared" si="9"/>
        <v>0</v>
      </c>
      <c r="O46">
        <f t="shared" si="9"/>
        <v>0</v>
      </c>
      <c r="P46">
        <f t="shared" si="9"/>
        <v>0</v>
      </c>
      <c r="Q46">
        <f t="shared" si="9"/>
        <v>0</v>
      </c>
      <c r="R46">
        <f t="shared" si="9"/>
        <v>0</v>
      </c>
      <c r="S46">
        <f t="shared" si="9"/>
        <v>0</v>
      </c>
      <c r="T46">
        <f t="shared" si="9"/>
        <v>0</v>
      </c>
    </row>
    <row r="47" spans="1:20" x14ac:dyDescent="0.4">
      <c r="A47" t="s">
        <v>55</v>
      </c>
      <c r="C47">
        <v>32.5</v>
      </c>
      <c r="D47">
        <v>6.2</v>
      </c>
      <c r="E47">
        <v>158</v>
      </c>
      <c r="F47">
        <v>7</v>
      </c>
      <c r="G47">
        <v>328.7</v>
      </c>
      <c r="H47">
        <v>293.7</v>
      </c>
      <c r="I47">
        <v>768.5</v>
      </c>
      <c r="J47">
        <f t="shared" si="1"/>
        <v>4712.8999999999996</v>
      </c>
      <c r="M47">
        <f t="shared" si="9"/>
        <v>0</v>
      </c>
      <c r="N47">
        <f t="shared" si="9"/>
        <v>0</v>
      </c>
      <c r="O47">
        <f t="shared" si="9"/>
        <v>0</v>
      </c>
      <c r="P47">
        <f t="shared" si="9"/>
        <v>0</v>
      </c>
      <c r="Q47">
        <f t="shared" si="9"/>
        <v>0</v>
      </c>
      <c r="R47">
        <f t="shared" si="9"/>
        <v>0</v>
      </c>
      <c r="S47">
        <f t="shared" si="9"/>
        <v>0</v>
      </c>
      <c r="T47">
        <f t="shared" si="9"/>
        <v>0</v>
      </c>
    </row>
    <row r="48" spans="1:20" x14ac:dyDescent="0.4">
      <c r="A48" t="s">
        <v>56</v>
      </c>
      <c r="C48">
        <v>37.6</v>
      </c>
      <c r="D48">
        <v>8.5</v>
      </c>
      <c r="E48">
        <v>157</v>
      </c>
      <c r="F48">
        <v>6</v>
      </c>
      <c r="G48">
        <v>336.8</v>
      </c>
      <c r="H48">
        <v>304</v>
      </c>
      <c r="I48">
        <v>860.5</v>
      </c>
      <c r="J48">
        <f t="shared" si="1"/>
        <v>4902.1000000000004</v>
      </c>
      <c r="M48">
        <f t="shared" si="9"/>
        <v>0</v>
      </c>
      <c r="N48">
        <f t="shared" si="9"/>
        <v>0</v>
      </c>
      <c r="O48">
        <f t="shared" si="9"/>
        <v>0</v>
      </c>
      <c r="P48">
        <f t="shared" si="9"/>
        <v>0</v>
      </c>
      <c r="Q48">
        <f t="shared" si="9"/>
        <v>0</v>
      </c>
      <c r="R48">
        <f t="shared" si="9"/>
        <v>0</v>
      </c>
      <c r="S48">
        <f t="shared" si="9"/>
        <v>0</v>
      </c>
      <c r="T48">
        <f t="shared" si="9"/>
        <v>0</v>
      </c>
    </row>
    <row r="49" spans="1:20" x14ac:dyDescent="0.4">
      <c r="A49" t="s">
        <v>57</v>
      </c>
      <c r="C49">
        <v>42.6</v>
      </c>
      <c r="D49">
        <v>10.5</v>
      </c>
      <c r="E49">
        <v>158</v>
      </c>
      <c r="F49">
        <v>6</v>
      </c>
      <c r="G49">
        <v>362.1</v>
      </c>
      <c r="H49">
        <v>329</v>
      </c>
      <c r="I49">
        <v>962.1</v>
      </c>
      <c r="J49">
        <f t="shared" si="1"/>
        <v>5307.3000000000011</v>
      </c>
      <c r="M49">
        <f t="shared" si="9"/>
        <v>0</v>
      </c>
      <c r="N49">
        <f t="shared" si="9"/>
        <v>0</v>
      </c>
      <c r="O49">
        <f t="shared" si="9"/>
        <v>0</v>
      </c>
      <c r="P49">
        <f t="shared" si="9"/>
        <v>0</v>
      </c>
      <c r="Q49">
        <f t="shared" si="9"/>
        <v>0</v>
      </c>
      <c r="R49">
        <f t="shared" si="9"/>
        <v>0</v>
      </c>
      <c r="S49">
        <f t="shared" si="9"/>
        <v>0</v>
      </c>
      <c r="T49">
        <f t="shared" si="9"/>
        <v>0</v>
      </c>
    </row>
    <row r="50" spans="1:20" x14ac:dyDescent="0.4">
      <c r="A50" t="s">
        <v>58</v>
      </c>
      <c r="C50">
        <v>47.4</v>
      </c>
      <c r="D50">
        <v>11.4</v>
      </c>
      <c r="E50">
        <v>159</v>
      </c>
      <c r="F50">
        <v>6</v>
      </c>
      <c r="G50">
        <v>368.3</v>
      </c>
      <c r="H50">
        <v>337.1</v>
      </c>
      <c r="I50">
        <v>977</v>
      </c>
      <c r="J50">
        <f t="shared" si="1"/>
        <v>5396.6</v>
      </c>
      <c r="M50">
        <f t="shared" si="9"/>
        <v>0</v>
      </c>
      <c r="N50">
        <f t="shared" si="9"/>
        <v>0</v>
      </c>
      <c r="O50">
        <f t="shared" si="9"/>
        <v>0</v>
      </c>
      <c r="P50">
        <f t="shared" si="9"/>
        <v>0</v>
      </c>
      <c r="Q50">
        <f t="shared" si="9"/>
        <v>0</v>
      </c>
      <c r="R50">
        <f t="shared" si="9"/>
        <v>0</v>
      </c>
      <c r="S50">
        <f t="shared" si="9"/>
        <v>0</v>
      </c>
      <c r="T50">
        <f t="shared" si="9"/>
        <v>0</v>
      </c>
    </row>
    <row r="51" spans="1:20" x14ac:dyDescent="0.4">
      <c r="A51" t="s">
        <v>59</v>
      </c>
      <c r="C51">
        <v>52.4</v>
      </c>
      <c r="D51">
        <v>13.1</v>
      </c>
      <c r="E51">
        <v>159</v>
      </c>
      <c r="F51">
        <v>6</v>
      </c>
      <c r="G51">
        <v>374.8</v>
      </c>
      <c r="H51">
        <v>345.1</v>
      </c>
      <c r="I51">
        <v>1028.2</v>
      </c>
      <c r="J51">
        <f t="shared" si="1"/>
        <v>5525.8</v>
      </c>
      <c r="M51">
        <f t="shared" si="9"/>
        <v>0</v>
      </c>
      <c r="N51">
        <f t="shared" si="9"/>
        <v>0</v>
      </c>
      <c r="O51">
        <f t="shared" si="9"/>
        <v>0</v>
      </c>
      <c r="P51">
        <f t="shared" si="9"/>
        <v>0</v>
      </c>
      <c r="Q51">
        <f t="shared" si="9"/>
        <v>0</v>
      </c>
      <c r="R51">
        <f t="shared" si="9"/>
        <v>0</v>
      </c>
      <c r="S51">
        <f t="shared" si="9"/>
        <v>0</v>
      </c>
      <c r="T51">
        <f t="shared" si="9"/>
        <v>0</v>
      </c>
    </row>
    <row r="52" spans="1:20" x14ac:dyDescent="0.4">
      <c r="A52" t="s">
        <v>60</v>
      </c>
      <c r="C52">
        <v>57.3</v>
      </c>
      <c r="D52">
        <v>15.7</v>
      </c>
      <c r="E52">
        <v>160</v>
      </c>
      <c r="F52">
        <v>5</v>
      </c>
      <c r="G52">
        <v>375.8</v>
      </c>
      <c r="H52">
        <v>350.6</v>
      </c>
      <c r="I52">
        <v>1070.4000000000001</v>
      </c>
      <c r="J52">
        <f t="shared" si="1"/>
        <v>5580</v>
      </c>
      <c r="M52">
        <f t="shared" si="9"/>
        <v>0</v>
      </c>
      <c r="N52">
        <f t="shared" si="9"/>
        <v>0</v>
      </c>
      <c r="O52">
        <f t="shared" si="9"/>
        <v>0</v>
      </c>
      <c r="P52">
        <f t="shared" si="9"/>
        <v>0</v>
      </c>
      <c r="Q52">
        <f t="shared" si="9"/>
        <v>0</v>
      </c>
      <c r="R52">
        <f t="shared" si="9"/>
        <v>0</v>
      </c>
      <c r="S52">
        <f t="shared" si="9"/>
        <v>0</v>
      </c>
      <c r="T52">
        <f t="shared" si="9"/>
        <v>0</v>
      </c>
    </row>
    <row r="53" spans="1:20" x14ac:dyDescent="0.4">
      <c r="A53" t="s">
        <v>61</v>
      </c>
      <c r="C53">
        <v>62.2</v>
      </c>
      <c r="D53">
        <v>16.600000000000001</v>
      </c>
      <c r="E53">
        <v>160</v>
      </c>
      <c r="F53">
        <v>3</v>
      </c>
      <c r="G53">
        <v>319.89999999999998</v>
      </c>
      <c r="H53">
        <v>305.39999999999998</v>
      </c>
      <c r="I53">
        <v>725.4</v>
      </c>
      <c r="J53">
        <f t="shared" si="1"/>
        <v>4564.2</v>
      </c>
      <c r="M53">
        <f t="shared" si="9"/>
        <v>0</v>
      </c>
      <c r="N53">
        <f t="shared" si="9"/>
        <v>0</v>
      </c>
      <c r="O53">
        <f t="shared" si="9"/>
        <v>0</v>
      </c>
      <c r="P53">
        <f t="shared" si="9"/>
        <v>0</v>
      </c>
      <c r="Q53">
        <f t="shared" si="9"/>
        <v>0</v>
      </c>
      <c r="R53">
        <f t="shared" si="9"/>
        <v>0</v>
      </c>
      <c r="S53">
        <f t="shared" si="9"/>
        <v>0</v>
      </c>
      <c r="T53">
        <f t="shared" si="9"/>
        <v>0</v>
      </c>
    </row>
    <row r="54" spans="1:20" x14ac:dyDescent="0.4">
      <c r="A54" t="s">
        <v>62</v>
      </c>
      <c r="C54">
        <v>67.099999999999994</v>
      </c>
      <c r="D54">
        <v>14.1</v>
      </c>
      <c r="E54">
        <v>159</v>
      </c>
      <c r="F54">
        <v>3</v>
      </c>
      <c r="G54">
        <v>305.10000000000002</v>
      </c>
      <c r="H54">
        <v>292</v>
      </c>
      <c r="I54">
        <v>505.7</v>
      </c>
      <c r="J54">
        <f t="shared" si="1"/>
        <v>4166.9000000000005</v>
      </c>
      <c r="M54">
        <f t="shared" si="9"/>
        <v>0</v>
      </c>
      <c r="N54">
        <f t="shared" si="9"/>
        <v>0</v>
      </c>
      <c r="O54">
        <f t="shared" si="9"/>
        <v>0</v>
      </c>
      <c r="P54">
        <f t="shared" si="9"/>
        <v>0</v>
      </c>
      <c r="Q54">
        <f t="shared" si="9"/>
        <v>0</v>
      </c>
      <c r="R54">
        <f t="shared" si="9"/>
        <v>0</v>
      </c>
      <c r="S54">
        <f t="shared" si="9"/>
        <v>0</v>
      </c>
      <c r="T54">
        <f t="shared" si="9"/>
        <v>0</v>
      </c>
    </row>
    <row r="55" spans="1:20" x14ac:dyDescent="0.4">
      <c r="A55" t="s">
        <v>75</v>
      </c>
      <c r="C55">
        <v>72.8</v>
      </c>
      <c r="D55">
        <v>14.8</v>
      </c>
      <c r="E55">
        <v>155</v>
      </c>
      <c r="F55">
        <v>1</v>
      </c>
      <c r="G55">
        <v>281.10000000000002</v>
      </c>
      <c r="H55">
        <v>277.8</v>
      </c>
      <c r="I55">
        <v>362.7</v>
      </c>
      <c r="J55">
        <f t="shared" si="1"/>
        <v>3735.9</v>
      </c>
      <c r="M55">
        <f t="shared" si="9"/>
        <v>0</v>
      </c>
      <c r="N55">
        <f t="shared" si="9"/>
        <v>0</v>
      </c>
      <c r="O55">
        <f t="shared" si="9"/>
        <v>0</v>
      </c>
      <c r="P55">
        <f t="shared" si="9"/>
        <v>0</v>
      </c>
      <c r="Q55">
        <f t="shared" si="9"/>
        <v>0</v>
      </c>
      <c r="R55">
        <f t="shared" si="9"/>
        <v>0</v>
      </c>
      <c r="S55">
        <f t="shared" si="9"/>
        <v>0</v>
      </c>
      <c r="T55">
        <f t="shared" si="9"/>
        <v>0</v>
      </c>
    </row>
    <row r="56" spans="1:20" x14ac:dyDescent="0.4">
      <c r="A56" t="s">
        <v>22</v>
      </c>
      <c r="C56">
        <v>51.1</v>
      </c>
      <c r="D56">
        <v>11.5</v>
      </c>
      <c r="E56">
        <v>160</v>
      </c>
      <c r="F56">
        <v>3</v>
      </c>
      <c r="G56">
        <v>285.2</v>
      </c>
      <c r="H56">
        <v>265.8</v>
      </c>
      <c r="I56">
        <v>616.20000000000005</v>
      </c>
      <c r="J56">
        <f t="shared" si="1"/>
        <v>4038.5999999999995</v>
      </c>
      <c r="L56">
        <f>IF($F$1=A56,A56,0)</f>
        <v>0</v>
      </c>
      <c r="M56">
        <f t="shared" ref="M56:T56" si="10">IF($F$1=$L$56,C56,0)</f>
        <v>0</v>
      </c>
      <c r="N56">
        <f t="shared" si="10"/>
        <v>0</v>
      </c>
      <c r="O56">
        <f t="shared" si="10"/>
        <v>0</v>
      </c>
      <c r="P56">
        <f t="shared" si="10"/>
        <v>0</v>
      </c>
      <c r="Q56">
        <f t="shared" si="10"/>
        <v>0</v>
      </c>
      <c r="R56">
        <f t="shared" si="10"/>
        <v>0</v>
      </c>
      <c r="S56">
        <f t="shared" si="10"/>
        <v>0</v>
      </c>
      <c r="T56">
        <f t="shared" si="10"/>
        <v>0</v>
      </c>
    </row>
    <row r="57" spans="1:20" x14ac:dyDescent="0.4">
      <c r="A57" t="s">
        <v>73</v>
      </c>
      <c r="C57">
        <v>19.5</v>
      </c>
      <c r="D57">
        <v>0.5</v>
      </c>
      <c r="E57">
        <v>158</v>
      </c>
      <c r="F57">
        <v>1</v>
      </c>
      <c r="G57">
        <v>211.5</v>
      </c>
      <c r="H57">
        <v>210.3</v>
      </c>
      <c r="I57">
        <v>0</v>
      </c>
      <c r="J57">
        <f t="shared" si="1"/>
        <v>2538</v>
      </c>
      <c r="M57">
        <f t="shared" ref="M57:T68" si="11">IF($F$1=$L$56,C57,0)</f>
        <v>0</v>
      </c>
      <c r="N57">
        <f t="shared" si="11"/>
        <v>0</v>
      </c>
      <c r="O57">
        <f t="shared" si="11"/>
        <v>0</v>
      </c>
      <c r="P57">
        <f t="shared" si="11"/>
        <v>0</v>
      </c>
      <c r="Q57">
        <f t="shared" si="11"/>
        <v>0</v>
      </c>
      <c r="R57">
        <f t="shared" si="11"/>
        <v>0</v>
      </c>
      <c r="S57">
        <f t="shared" si="11"/>
        <v>0</v>
      </c>
      <c r="T57">
        <f t="shared" si="11"/>
        <v>0</v>
      </c>
    </row>
    <row r="58" spans="1:20" x14ac:dyDescent="0.4">
      <c r="A58" t="s">
        <v>53</v>
      </c>
      <c r="C58">
        <v>22.3</v>
      </c>
      <c r="D58">
        <v>1.7</v>
      </c>
      <c r="E58">
        <v>163</v>
      </c>
      <c r="F58">
        <v>2</v>
      </c>
      <c r="G58">
        <v>228.9</v>
      </c>
      <c r="H58">
        <v>216.8</v>
      </c>
      <c r="I58">
        <v>316.39999999999998</v>
      </c>
      <c r="J58">
        <f t="shared" si="1"/>
        <v>3063.2000000000003</v>
      </c>
      <c r="M58">
        <f t="shared" si="11"/>
        <v>0</v>
      </c>
      <c r="N58">
        <f t="shared" si="11"/>
        <v>0</v>
      </c>
      <c r="O58">
        <f t="shared" si="11"/>
        <v>0</v>
      </c>
      <c r="P58">
        <f t="shared" si="11"/>
        <v>0</v>
      </c>
      <c r="Q58">
        <f t="shared" si="11"/>
        <v>0</v>
      </c>
      <c r="R58">
        <f t="shared" si="11"/>
        <v>0</v>
      </c>
      <c r="S58">
        <f t="shared" si="11"/>
        <v>0</v>
      </c>
      <c r="T58">
        <f t="shared" si="11"/>
        <v>0</v>
      </c>
    </row>
    <row r="59" spans="1:20" x14ac:dyDescent="0.4">
      <c r="A59" t="s">
        <v>54</v>
      </c>
      <c r="C59">
        <v>27.9</v>
      </c>
      <c r="D59">
        <v>3.6</v>
      </c>
      <c r="E59">
        <v>160</v>
      </c>
      <c r="F59">
        <v>4</v>
      </c>
      <c r="G59">
        <v>253.7</v>
      </c>
      <c r="H59">
        <v>232.5</v>
      </c>
      <c r="I59">
        <v>422.4</v>
      </c>
      <c r="J59">
        <f t="shared" si="1"/>
        <v>3466.7999999999997</v>
      </c>
      <c r="M59">
        <f t="shared" si="11"/>
        <v>0</v>
      </c>
      <c r="N59">
        <f t="shared" si="11"/>
        <v>0</v>
      </c>
      <c r="O59">
        <f t="shared" si="11"/>
        <v>0</v>
      </c>
      <c r="P59">
        <f t="shared" si="11"/>
        <v>0</v>
      </c>
      <c r="Q59">
        <f t="shared" si="11"/>
        <v>0</v>
      </c>
      <c r="R59">
        <f t="shared" si="11"/>
        <v>0</v>
      </c>
      <c r="S59">
        <f t="shared" si="11"/>
        <v>0</v>
      </c>
      <c r="T59">
        <f t="shared" si="11"/>
        <v>0</v>
      </c>
    </row>
    <row r="60" spans="1:20" x14ac:dyDescent="0.4">
      <c r="A60" t="s">
        <v>55</v>
      </c>
      <c r="C60">
        <v>32.700000000000003</v>
      </c>
      <c r="D60">
        <v>5.6</v>
      </c>
      <c r="E60">
        <v>161</v>
      </c>
      <c r="F60">
        <v>2</v>
      </c>
      <c r="G60">
        <v>253.7</v>
      </c>
      <c r="H60">
        <v>238.1</v>
      </c>
      <c r="I60">
        <v>521.6</v>
      </c>
      <c r="J60">
        <f t="shared" si="1"/>
        <v>3565.9999999999995</v>
      </c>
      <c r="M60">
        <f t="shared" si="11"/>
        <v>0</v>
      </c>
      <c r="N60">
        <f t="shared" si="11"/>
        <v>0</v>
      </c>
      <c r="O60">
        <f t="shared" si="11"/>
        <v>0</v>
      </c>
      <c r="P60">
        <f t="shared" si="11"/>
        <v>0</v>
      </c>
      <c r="Q60">
        <f t="shared" si="11"/>
        <v>0</v>
      </c>
      <c r="R60">
        <f t="shared" si="11"/>
        <v>0</v>
      </c>
      <c r="S60">
        <f t="shared" si="11"/>
        <v>0</v>
      </c>
      <c r="T60">
        <f t="shared" si="11"/>
        <v>0</v>
      </c>
    </row>
    <row r="61" spans="1:20" x14ac:dyDescent="0.4">
      <c r="A61" t="s">
        <v>56</v>
      </c>
      <c r="C61">
        <v>37.799999999999997</v>
      </c>
      <c r="D61">
        <v>5.8</v>
      </c>
      <c r="E61">
        <v>160</v>
      </c>
      <c r="F61">
        <v>3</v>
      </c>
      <c r="G61">
        <v>273.8</v>
      </c>
      <c r="H61">
        <v>251.4</v>
      </c>
      <c r="I61">
        <v>469.6</v>
      </c>
      <c r="J61">
        <f t="shared" si="1"/>
        <v>3755.2000000000003</v>
      </c>
      <c r="M61">
        <f t="shared" si="11"/>
        <v>0</v>
      </c>
      <c r="N61">
        <f t="shared" si="11"/>
        <v>0</v>
      </c>
      <c r="O61">
        <f t="shared" si="11"/>
        <v>0</v>
      </c>
      <c r="P61">
        <f t="shared" si="11"/>
        <v>0</v>
      </c>
      <c r="Q61">
        <f t="shared" si="11"/>
        <v>0</v>
      </c>
      <c r="R61">
        <f t="shared" si="11"/>
        <v>0</v>
      </c>
      <c r="S61">
        <f t="shared" si="11"/>
        <v>0</v>
      </c>
      <c r="T61">
        <f t="shared" si="11"/>
        <v>0</v>
      </c>
    </row>
    <row r="62" spans="1:20" x14ac:dyDescent="0.4">
      <c r="A62" t="s">
        <v>57</v>
      </c>
      <c r="C62">
        <v>42.8</v>
      </c>
      <c r="D62">
        <v>8.6</v>
      </c>
      <c r="E62">
        <v>160</v>
      </c>
      <c r="F62">
        <v>3</v>
      </c>
      <c r="G62">
        <v>283.5</v>
      </c>
      <c r="H62">
        <v>262.7</v>
      </c>
      <c r="I62">
        <v>605.70000000000005</v>
      </c>
      <c r="J62">
        <f t="shared" si="1"/>
        <v>4007.7</v>
      </c>
      <c r="M62">
        <f t="shared" si="11"/>
        <v>0</v>
      </c>
      <c r="N62">
        <f t="shared" si="11"/>
        <v>0</v>
      </c>
      <c r="O62">
        <f t="shared" si="11"/>
        <v>0</v>
      </c>
      <c r="P62">
        <f t="shared" si="11"/>
        <v>0</v>
      </c>
      <c r="Q62">
        <f t="shared" si="11"/>
        <v>0</v>
      </c>
      <c r="R62">
        <f t="shared" si="11"/>
        <v>0</v>
      </c>
      <c r="S62">
        <f t="shared" si="11"/>
        <v>0</v>
      </c>
      <c r="T62">
        <f t="shared" si="11"/>
        <v>0</v>
      </c>
    </row>
    <row r="63" spans="1:20" x14ac:dyDescent="0.4">
      <c r="A63" t="s">
        <v>58</v>
      </c>
      <c r="C63">
        <v>47.7</v>
      </c>
      <c r="D63">
        <v>10.6</v>
      </c>
      <c r="E63">
        <v>158</v>
      </c>
      <c r="F63">
        <v>4</v>
      </c>
      <c r="G63">
        <v>298.3</v>
      </c>
      <c r="H63">
        <v>279.10000000000002</v>
      </c>
      <c r="I63">
        <v>717.3</v>
      </c>
      <c r="J63">
        <f t="shared" si="1"/>
        <v>4296.9000000000005</v>
      </c>
      <c r="M63">
        <f t="shared" si="11"/>
        <v>0</v>
      </c>
      <c r="N63">
        <f t="shared" si="11"/>
        <v>0</v>
      </c>
      <c r="O63">
        <f t="shared" si="11"/>
        <v>0</v>
      </c>
      <c r="P63">
        <f t="shared" si="11"/>
        <v>0</v>
      </c>
      <c r="Q63">
        <f t="shared" si="11"/>
        <v>0</v>
      </c>
      <c r="R63">
        <f t="shared" si="11"/>
        <v>0</v>
      </c>
      <c r="S63">
        <f t="shared" si="11"/>
        <v>0</v>
      </c>
      <c r="T63">
        <f t="shared" si="11"/>
        <v>0</v>
      </c>
    </row>
    <row r="64" spans="1:20" x14ac:dyDescent="0.4">
      <c r="A64" t="s">
        <v>59</v>
      </c>
      <c r="C64">
        <v>52.6</v>
      </c>
      <c r="D64">
        <v>11.3</v>
      </c>
      <c r="E64">
        <v>159</v>
      </c>
      <c r="F64">
        <v>4</v>
      </c>
      <c r="G64">
        <v>299.2</v>
      </c>
      <c r="H64">
        <v>277.8</v>
      </c>
      <c r="I64">
        <v>692.5</v>
      </c>
      <c r="J64">
        <f t="shared" si="1"/>
        <v>4282.8999999999996</v>
      </c>
      <c r="M64">
        <f t="shared" si="11"/>
        <v>0</v>
      </c>
      <c r="N64">
        <f t="shared" si="11"/>
        <v>0</v>
      </c>
      <c r="O64">
        <f t="shared" si="11"/>
        <v>0</v>
      </c>
      <c r="P64">
        <f t="shared" si="11"/>
        <v>0</v>
      </c>
      <c r="Q64">
        <f t="shared" si="11"/>
        <v>0</v>
      </c>
      <c r="R64">
        <f t="shared" si="11"/>
        <v>0</v>
      </c>
      <c r="S64">
        <f t="shared" si="11"/>
        <v>0</v>
      </c>
      <c r="T64">
        <f t="shared" si="11"/>
        <v>0</v>
      </c>
    </row>
    <row r="65" spans="1:20" x14ac:dyDescent="0.4">
      <c r="A65" t="s">
        <v>60</v>
      </c>
      <c r="C65">
        <v>57.8</v>
      </c>
      <c r="D65">
        <v>13.6</v>
      </c>
      <c r="E65">
        <v>160</v>
      </c>
      <c r="F65">
        <v>4</v>
      </c>
      <c r="G65">
        <v>309.10000000000002</v>
      </c>
      <c r="H65">
        <v>287.8</v>
      </c>
      <c r="I65">
        <v>768.1</v>
      </c>
      <c r="J65">
        <f t="shared" si="1"/>
        <v>4477.3</v>
      </c>
      <c r="M65">
        <f t="shared" si="11"/>
        <v>0</v>
      </c>
      <c r="N65">
        <f t="shared" si="11"/>
        <v>0</v>
      </c>
      <c r="O65">
        <f t="shared" si="11"/>
        <v>0</v>
      </c>
      <c r="P65">
        <f t="shared" si="11"/>
        <v>0</v>
      </c>
      <c r="Q65">
        <f t="shared" si="11"/>
        <v>0</v>
      </c>
      <c r="R65">
        <f t="shared" si="11"/>
        <v>0</v>
      </c>
      <c r="S65">
        <f t="shared" si="11"/>
        <v>0</v>
      </c>
      <c r="T65">
        <f t="shared" si="11"/>
        <v>0</v>
      </c>
    </row>
    <row r="66" spans="1:20" x14ac:dyDescent="0.4">
      <c r="A66" t="s">
        <v>61</v>
      </c>
      <c r="C66">
        <v>62.2</v>
      </c>
      <c r="D66">
        <v>16.100000000000001</v>
      </c>
      <c r="E66">
        <v>160</v>
      </c>
      <c r="F66">
        <v>2</v>
      </c>
      <c r="G66">
        <v>271.3</v>
      </c>
      <c r="H66">
        <v>253.6</v>
      </c>
      <c r="I66">
        <v>583.29999999999995</v>
      </c>
      <c r="J66">
        <f t="shared" si="1"/>
        <v>3838.9000000000005</v>
      </c>
      <c r="M66">
        <f t="shared" si="11"/>
        <v>0</v>
      </c>
      <c r="N66">
        <f t="shared" si="11"/>
        <v>0</v>
      </c>
      <c r="O66">
        <f t="shared" si="11"/>
        <v>0</v>
      </c>
      <c r="P66">
        <f t="shared" si="11"/>
        <v>0</v>
      </c>
      <c r="Q66">
        <f t="shared" si="11"/>
        <v>0</v>
      </c>
      <c r="R66">
        <f t="shared" si="11"/>
        <v>0</v>
      </c>
      <c r="S66">
        <f t="shared" si="11"/>
        <v>0</v>
      </c>
      <c r="T66">
        <f t="shared" si="11"/>
        <v>0</v>
      </c>
    </row>
    <row r="67" spans="1:20" x14ac:dyDescent="0.4">
      <c r="A67" t="s">
        <v>62</v>
      </c>
      <c r="C67">
        <v>67.3</v>
      </c>
      <c r="D67">
        <v>18.3</v>
      </c>
      <c r="E67">
        <v>160</v>
      </c>
      <c r="F67">
        <v>3</v>
      </c>
      <c r="G67">
        <v>270.7</v>
      </c>
      <c r="H67">
        <v>256</v>
      </c>
      <c r="I67">
        <v>357.5</v>
      </c>
      <c r="J67">
        <f t="shared" si="1"/>
        <v>3605.8999999999996</v>
      </c>
      <c r="M67">
        <f t="shared" si="11"/>
        <v>0</v>
      </c>
      <c r="N67">
        <f t="shared" si="11"/>
        <v>0</v>
      </c>
      <c r="O67">
        <f t="shared" si="11"/>
        <v>0</v>
      </c>
      <c r="P67">
        <f t="shared" si="11"/>
        <v>0</v>
      </c>
      <c r="Q67">
        <f t="shared" si="11"/>
        <v>0</v>
      </c>
      <c r="R67">
        <f t="shared" si="11"/>
        <v>0</v>
      </c>
      <c r="S67">
        <f t="shared" si="11"/>
        <v>0</v>
      </c>
      <c r="T67">
        <f t="shared" si="11"/>
        <v>0</v>
      </c>
    </row>
    <row r="68" spans="1:20" x14ac:dyDescent="0.4">
      <c r="A68" t="s">
        <v>75</v>
      </c>
      <c r="C68">
        <v>72.400000000000006</v>
      </c>
      <c r="D68">
        <v>16.899999999999999</v>
      </c>
      <c r="E68">
        <v>151</v>
      </c>
      <c r="F68">
        <v>2</v>
      </c>
      <c r="G68">
        <v>224.5</v>
      </c>
      <c r="H68">
        <v>217.6</v>
      </c>
      <c r="I68">
        <v>434</v>
      </c>
      <c r="J68">
        <f t="shared" si="1"/>
        <v>3128</v>
      </c>
      <c r="M68">
        <f t="shared" si="11"/>
        <v>0</v>
      </c>
      <c r="N68">
        <f t="shared" si="11"/>
        <v>0</v>
      </c>
      <c r="O68">
        <f t="shared" si="11"/>
        <v>0</v>
      </c>
      <c r="P68">
        <f t="shared" si="11"/>
        <v>0</v>
      </c>
      <c r="Q68">
        <f t="shared" si="11"/>
        <v>0</v>
      </c>
      <c r="R68">
        <f t="shared" si="11"/>
        <v>0</v>
      </c>
      <c r="S68">
        <f t="shared" si="11"/>
        <v>0</v>
      </c>
      <c r="T68">
        <f t="shared" si="11"/>
        <v>0</v>
      </c>
    </row>
    <row r="69" spans="1:20" x14ac:dyDescent="0.4">
      <c r="A69" t="s">
        <v>23</v>
      </c>
      <c r="C69">
        <v>37.1</v>
      </c>
      <c r="D69">
        <v>9.5</v>
      </c>
      <c r="E69">
        <v>161</v>
      </c>
      <c r="F69">
        <v>8</v>
      </c>
      <c r="G69">
        <v>333.2</v>
      </c>
      <c r="H69">
        <v>309.60000000000002</v>
      </c>
      <c r="I69">
        <v>916.2</v>
      </c>
      <c r="J69">
        <f t="shared" ref="J69:J132" si="12">(G69*12)+I69</f>
        <v>4914.5999999999995</v>
      </c>
      <c r="L69" t="str">
        <f>IF($F$1=A69,A69,0)</f>
        <v>診療放射線技師</v>
      </c>
      <c r="M69">
        <f t="shared" ref="M69:T69" si="13">IF($F$1=$L$69,C69,0)</f>
        <v>37.1</v>
      </c>
      <c r="N69">
        <f t="shared" si="13"/>
        <v>9.5</v>
      </c>
      <c r="O69">
        <f t="shared" si="13"/>
        <v>161</v>
      </c>
      <c r="P69">
        <f t="shared" si="13"/>
        <v>8</v>
      </c>
      <c r="Q69">
        <f t="shared" si="13"/>
        <v>333.2</v>
      </c>
      <c r="R69">
        <f t="shared" si="13"/>
        <v>309.60000000000002</v>
      </c>
      <c r="S69">
        <f t="shared" si="13"/>
        <v>916.2</v>
      </c>
      <c r="T69">
        <f t="shared" si="13"/>
        <v>4914.5999999999995</v>
      </c>
    </row>
    <row r="70" spans="1:20" x14ac:dyDescent="0.4">
      <c r="A70" t="s">
        <v>73</v>
      </c>
      <c r="C70" t="s">
        <v>74</v>
      </c>
      <c r="D70" t="s">
        <v>74</v>
      </c>
      <c r="E70" t="s">
        <v>74</v>
      </c>
      <c r="F70" t="s">
        <v>74</v>
      </c>
      <c r="G70" t="s">
        <v>74</v>
      </c>
      <c r="H70" t="s">
        <v>74</v>
      </c>
      <c r="I70" t="s">
        <v>74</v>
      </c>
      <c r="J70" t="e">
        <f t="shared" si="12"/>
        <v>#VALUE!</v>
      </c>
      <c r="M70" t="str">
        <f t="shared" ref="M70:T81" si="14">IF($F$1=$L$69,C70,0)</f>
        <v>-</v>
      </c>
      <c r="N70" t="str">
        <f t="shared" si="14"/>
        <v>-</v>
      </c>
      <c r="O70" t="str">
        <f t="shared" si="14"/>
        <v>-</v>
      </c>
      <c r="P70" t="str">
        <f t="shared" si="14"/>
        <v>-</v>
      </c>
      <c r="Q70" t="str">
        <f t="shared" si="14"/>
        <v>-</v>
      </c>
      <c r="R70" t="str">
        <f t="shared" si="14"/>
        <v>-</v>
      </c>
      <c r="S70" t="str">
        <f t="shared" si="14"/>
        <v>-</v>
      </c>
      <c r="T70" t="e">
        <f t="shared" si="14"/>
        <v>#VALUE!</v>
      </c>
    </row>
    <row r="71" spans="1:20" x14ac:dyDescent="0.4">
      <c r="A71" t="s">
        <v>53</v>
      </c>
      <c r="C71">
        <v>23.7</v>
      </c>
      <c r="D71">
        <v>1.5</v>
      </c>
      <c r="E71">
        <v>166</v>
      </c>
      <c r="F71">
        <v>9</v>
      </c>
      <c r="G71">
        <v>250.2</v>
      </c>
      <c r="H71">
        <v>229.2</v>
      </c>
      <c r="I71">
        <v>400.7</v>
      </c>
      <c r="J71">
        <f t="shared" si="12"/>
        <v>3403.0999999999995</v>
      </c>
      <c r="M71">
        <f t="shared" si="14"/>
        <v>23.7</v>
      </c>
      <c r="N71">
        <f t="shared" si="14"/>
        <v>1.5</v>
      </c>
      <c r="O71">
        <f t="shared" si="14"/>
        <v>166</v>
      </c>
      <c r="P71">
        <f t="shared" si="14"/>
        <v>9</v>
      </c>
      <c r="Q71">
        <f t="shared" si="14"/>
        <v>250.2</v>
      </c>
      <c r="R71">
        <f t="shared" si="14"/>
        <v>229.2</v>
      </c>
      <c r="S71">
        <f t="shared" si="14"/>
        <v>400.7</v>
      </c>
      <c r="T71">
        <f t="shared" si="14"/>
        <v>3403.0999999999995</v>
      </c>
    </row>
    <row r="72" spans="1:20" x14ac:dyDescent="0.4">
      <c r="A72" t="s">
        <v>54</v>
      </c>
      <c r="C72">
        <v>27.2</v>
      </c>
      <c r="D72">
        <v>4</v>
      </c>
      <c r="E72">
        <v>160</v>
      </c>
      <c r="F72">
        <v>8</v>
      </c>
      <c r="G72">
        <v>291.60000000000002</v>
      </c>
      <c r="H72">
        <v>268.5</v>
      </c>
      <c r="I72">
        <v>760.9</v>
      </c>
      <c r="J72">
        <f t="shared" si="12"/>
        <v>4260.1000000000004</v>
      </c>
      <c r="M72">
        <f t="shared" si="14"/>
        <v>27.2</v>
      </c>
      <c r="N72">
        <f t="shared" si="14"/>
        <v>4</v>
      </c>
      <c r="O72">
        <f t="shared" si="14"/>
        <v>160</v>
      </c>
      <c r="P72">
        <f t="shared" si="14"/>
        <v>8</v>
      </c>
      <c r="Q72">
        <f t="shared" si="14"/>
        <v>291.60000000000002</v>
      </c>
      <c r="R72">
        <f t="shared" si="14"/>
        <v>268.5</v>
      </c>
      <c r="S72">
        <f t="shared" si="14"/>
        <v>760.9</v>
      </c>
      <c r="T72">
        <f t="shared" si="14"/>
        <v>4260.1000000000004</v>
      </c>
    </row>
    <row r="73" spans="1:20" x14ac:dyDescent="0.4">
      <c r="A73" t="s">
        <v>55</v>
      </c>
      <c r="C73">
        <v>32.9</v>
      </c>
      <c r="D73">
        <v>8.4</v>
      </c>
      <c r="E73">
        <v>163</v>
      </c>
      <c r="F73">
        <v>8</v>
      </c>
      <c r="G73">
        <v>342.3</v>
      </c>
      <c r="H73">
        <v>314.10000000000002</v>
      </c>
      <c r="I73">
        <v>849.5</v>
      </c>
      <c r="J73">
        <f t="shared" si="12"/>
        <v>4957.1000000000004</v>
      </c>
      <c r="M73">
        <f t="shared" si="14"/>
        <v>32.9</v>
      </c>
      <c r="N73">
        <f t="shared" si="14"/>
        <v>8.4</v>
      </c>
      <c r="O73">
        <f t="shared" si="14"/>
        <v>163</v>
      </c>
      <c r="P73">
        <f t="shared" si="14"/>
        <v>8</v>
      </c>
      <c r="Q73">
        <f t="shared" si="14"/>
        <v>342.3</v>
      </c>
      <c r="R73">
        <f t="shared" si="14"/>
        <v>314.10000000000002</v>
      </c>
      <c r="S73">
        <f t="shared" si="14"/>
        <v>849.5</v>
      </c>
      <c r="T73">
        <f t="shared" si="14"/>
        <v>4957.1000000000004</v>
      </c>
    </row>
    <row r="74" spans="1:20" x14ac:dyDescent="0.4">
      <c r="A74" t="s">
        <v>56</v>
      </c>
      <c r="C74">
        <v>37.299999999999997</v>
      </c>
      <c r="D74">
        <v>10.1</v>
      </c>
      <c r="E74">
        <v>162</v>
      </c>
      <c r="F74">
        <v>7</v>
      </c>
      <c r="G74">
        <v>322.10000000000002</v>
      </c>
      <c r="H74">
        <v>301.2</v>
      </c>
      <c r="I74">
        <v>877.7</v>
      </c>
      <c r="J74">
        <f t="shared" si="12"/>
        <v>4742.9000000000005</v>
      </c>
      <c r="M74">
        <f t="shared" si="14"/>
        <v>37.299999999999997</v>
      </c>
      <c r="N74">
        <f t="shared" si="14"/>
        <v>10.1</v>
      </c>
      <c r="O74">
        <f t="shared" si="14"/>
        <v>162</v>
      </c>
      <c r="P74">
        <f t="shared" si="14"/>
        <v>7</v>
      </c>
      <c r="Q74">
        <f t="shared" si="14"/>
        <v>322.10000000000002</v>
      </c>
      <c r="R74">
        <f t="shared" si="14"/>
        <v>301.2</v>
      </c>
      <c r="S74">
        <f t="shared" si="14"/>
        <v>877.7</v>
      </c>
      <c r="T74">
        <f t="shared" si="14"/>
        <v>4742.9000000000005</v>
      </c>
    </row>
    <row r="75" spans="1:20" x14ac:dyDescent="0.4">
      <c r="A75" t="s">
        <v>57</v>
      </c>
      <c r="C75">
        <v>42.7</v>
      </c>
      <c r="D75">
        <v>12.3</v>
      </c>
      <c r="E75">
        <v>159</v>
      </c>
      <c r="F75">
        <v>5</v>
      </c>
      <c r="G75">
        <v>356.1</v>
      </c>
      <c r="H75">
        <v>336.1</v>
      </c>
      <c r="I75">
        <v>1113.9000000000001</v>
      </c>
      <c r="J75">
        <f t="shared" si="12"/>
        <v>5387.1</v>
      </c>
      <c r="M75">
        <f t="shared" si="14"/>
        <v>42.7</v>
      </c>
      <c r="N75">
        <f t="shared" si="14"/>
        <v>12.3</v>
      </c>
      <c r="O75">
        <f t="shared" si="14"/>
        <v>159</v>
      </c>
      <c r="P75">
        <f t="shared" si="14"/>
        <v>5</v>
      </c>
      <c r="Q75">
        <f t="shared" si="14"/>
        <v>356.1</v>
      </c>
      <c r="R75">
        <f t="shared" si="14"/>
        <v>336.1</v>
      </c>
      <c r="S75">
        <f t="shared" si="14"/>
        <v>1113.9000000000001</v>
      </c>
      <c r="T75">
        <f t="shared" si="14"/>
        <v>5387.1</v>
      </c>
    </row>
    <row r="76" spans="1:20" x14ac:dyDescent="0.4">
      <c r="A76" t="s">
        <v>58</v>
      </c>
      <c r="C76">
        <v>48.2</v>
      </c>
      <c r="D76">
        <v>15.3</v>
      </c>
      <c r="E76">
        <v>159</v>
      </c>
      <c r="F76">
        <v>9</v>
      </c>
      <c r="G76">
        <v>396.3</v>
      </c>
      <c r="H76">
        <v>364.8</v>
      </c>
      <c r="I76">
        <v>1387.7</v>
      </c>
      <c r="J76">
        <f t="shared" si="12"/>
        <v>6143.3</v>
      </c>
      <c r="M76">
        <f t="shared" si="14"/>
        <v>48.2</v>
      </c>
      <c r="N76">
        <f t="shared" si="14"/>
        <v>15.3</v>
      </c>
      <c r="O76">
        <f t="shared" si="14"/>
        <v>159</v>
      </c>
      <c r="P76">
        <f t="shared" si="14"/>
        <v>9</v>
      </c>
      <c r="Q76">
        <f t="shared" si="14"/>
        <v>396.3</v>
      </c>
      <c r="R76">
        <f t="shared" si="14"/>
        <v>364.8</v>
      </c>
      <c r="S76">
        <f t="shared" si="14"/>
        <v>1387.7</v>
      </c>
      <c r="T76">
        <f t="shared" si="14"/>
        <v>6143.3</v>
      </c>
    </row>
    <row r="77" spans="1:20" x14ac:dyDescent="0.4">
      <c r="A77" t="s">
        <v>59</v>
      </c>
      <c r="C77">
        <v>52.1</v>
      </c>
      <c r="D77">
        <v>13.9</v>
      </c>
      <c r="E77">
        <v>160</v>
      </c>
      <c r="F77">
        <v>6</v>
      </c>
      <c r="G77">
        <v>400</v>
      </c>
      <c r="H77">
        <v>381.7</v>
      </c>
      <c r="I77">
        <v>1140.5999999999999</v>
      </c>
      <c r="J77">
        <f t="shared" si="12"/>
        <v>5940.6</v>
      </c>
      <c r="M77">
        <f t="shared" si="14"/>
        <v>52.1</v>
      </c>
      <c r="N77">
        <f t="shared" si="14"/>
        <v>13.9</v>
      </c>
      <c r="O77">
        <f t="shared" si="14"/>
        <v>160</v>
      </c>
      <c r="P77">
        <f t="shared" si="14"/>
        <v>6</v>
      </c>
      <c r="Q77">
        <f t="shared" si="14"/>
        <v>400</v>
      </c>
      <c r="R77">
        <f t="shared" si="14"/>
        <v>381.7</v>
      </c>
      <c r="S77">
        <f t="shared" si="14"/>
        <v>1140.5999999999999</v>
      </c>
      <c r="T77">
        <f t="shared" si="14"/>
        <v>5940.6</v>
      </c>
    </row>
    <row r="78" spans="1:20" x14ac:dyDescent="0.4">
      <c r="A78" t="s">
        <v>60</v>
      </c>
      <c r="C78">
        <v>57.8</v>
      </c>
      <c r="D78">
        <v>23.2</v>
      </c>
      <c r="E78">
        <v>159</v>
      </c>
      <c r="F78">
        <v>9</v>
      </c>
      <c r="G78">
        <v>385.6</v>
      </c>
      <c r="H78">
        <v>363.3</v>
      </c>
      <c r="I78">
        <v>1090.5</v>
      </c>
      <c r="J78">
        <f t="shared" si="12"/>
        <v>5717.7000000000007</v>
      </c>
      <c r="M78">
        <f t="shared" si="14"/>
        <v>57.8</v>
      </c>
      <c r="N78">
        <f t="shared" si="14"/>
        <v>23.2</v>
      </c>
      <c r="O78">
        <f t="shared" si="14"/>
        <v>159</v>
      </c>
      <c r="P78">
        <f t="shared" si="14"/>
        <v>9</v>
      </c>
      <c r="Q78">
        <f t="shared" si="14"/>
        <v>385.6</v>
      </c>
      <c r="R78">
        <f t="shared" si="14"/>
        <v>363.3</v>
      </c>
      <c r="S78">
        <f t="shared" si="14"/>
        <v>1090.5</v>
      </c>
      <c r="T78">
        <f t="shared" si="14"/>
        <v>5717.7000000000007</v>
      </c>
    </row>
    <row r="79" spans="1:20" x14ac:dyDescent="0.4">
      <c r="A79" t="s">
        <v>61</v>
      </c>
      <c r="C79">
        <v>63.5</v>
      </c>
      <c r="D79">
        <v>28.5</v>
      </c>
      <c r="E79">
        <v>172</v>
      </c>
      <c r="F79">
        <v>16</v>
      </c>
      <c r="G79">
        <v>385.7</v>
      </c>
      <c r="H79">
        <v>344.8</v>
      </c>
      <c r="I79">
        <v>1255.9000000000001</v>
      </c>
      <c r="J79">
        <f t="shared" si="12"/>
        <v>5884.2999999999993</v>
      </c>
      <c r="M79">
        <f t="shared" si="14"/>
        <v>63.5</v>
      </c>
      <c r="N79">
        <f t="shared" si="14"/>
        <v>28.5</v>
      </c>
      <c r="O79">
        <f t="shared" si="14"/>
        <v>172</v>
      </c>
      <c r="P79">
        <f t="shared" si="14"/>
        <v>16</v>
      </c>
      <c r="Q79">
        <f t="shared" si="14"/>
        <v>385.7</v>
      </c>
      <c r="R79">
        <f t="shared" si="14"/>
        <v>344.8</v>
      </c>
      <c r="S79">
        <f t="shared" si="14"/>
        <v>1255.9000000000001</v>
      </c>
      <c r="T79">
        <f t="shared" si="14"/>
        <v>5884.2999999999993</v>
      </c>
    </row>
    <row r="80" spans="1:20" x14ac:dyDescent="0.4">
      <c r="A80" t="s">
        <v>62</v>
      </c>
      <c r="C80" t="s">
        <v>74</v>
      </c>
      <c r="D80" t="s">
        <v>74</v>
      </c>
      <c r="E80" t="s">
        <v>74</v>
      </c>
      <c r="F80" t="s">
        <v>74</v>
      </c>
      <c r="G80" t="s">
        <v>74</v>
      </c>
      <c r="H80" t="s">
        <v>74</v>
      </c>
      <c r="I80" t="s">
        <v>74</v>
      </c>
      <c r="J80" t="e">
        <f t="shared" si="12"/>
        <v>#VALUE!</v>
      </c>
      <c r="M80" t="str">
        <f t="shared" si="14"/>
        <v>-</v>
      </c>
      <c r="N80" t="str">
        <f t="shared" si="14"/>
        <v>-</v>
      </c>
      <c r="O80" t="str">
        <f t="shared" si="14"/>
        <v>-</v>
      </c>
      <c r="P80" t="str">
        <f t="shared" si="14"/>
        <v>-</v>
      </c>
      <c r="Q80" t="str">
        <f t="shared" si="14"/>
        <v>-</v>
      </c>
      <c r="R80" t="str">
        <f t="shared" si="14"/>
        <v>-</v>
      </c>
      <c r="S80" t="str">
        <f t="shared" si="14"/>
        <v>-</v>
      </c>
      <c r="T80" t="e">
        <f t="shared" si="14"/>
        <v>#VALUE!</v>
      </c>
    </row>
    <row r="81" spans="1:20" x14ac:dyDescent="0.4">
      <c r="A81" t="s">
        <v>75</v>
      </c>
      <c r="C81" t="s">
        <v>74</v>
      </c>
      <c r="D81" t="s">
        <v>74</v>
      </c>
      <c r="E81" t="s">
        <v>74</v>
      </c>
      <c r="F81" t="s">
        <v>74</v>
      </c>
      <c r="G81" t="s">
        <v>74</v>
      </c>
      <c r="H81" t="s">
        <v>74</v>
      </c>
      <c r="I81" t="s">
        <v>74</v>
      </c>
      <c r="J81" t="e">
        <f t="shared" si="12"/>
        <v>#VALUE!</v>
      </c>
      <c r="M81" t="str">
        <f t="shared" si="14"/>
        <v>-</v>
      </c>
      <c r="N81" t="str">
        <f t="shared" si="14"/>
        <v>-</v>
      </c>
      <c r="O81" t="str">
        <f t="shared" si="14"/>
        <v>-</v>
      </c>
      <c r="P81" t="str">
        <f t="shared" si="14"/>
        <v>-</v>
      </c>
      <c r="Q81" t="str">
        <f t="shared" si="14"/>
        <v>-</v>
      </c>
      <c r="R81" t="str">
        <f t="shared" si="14"/>
        <v>-</v>
      </c>
      <c r="S81" t="str">
        <f t="shared" si="14"/>
        <v>-</v>
      </c>
      <c r="T81" t="e">
        <f t="shared" si="14"/>
        <v>#VALUE!</v>
      </c>
    </row>
    <row r="82" spans="1:20" x14ac:dyDescent="0.4">
      <c r="A82" t="s">
        <v>24</v>
      </c>
      <c r="C82">
        <v>41</v>
      </c>
      <c r="D82">
        <v>11.7</v>
      </c>
      <c r="E82">
        <v>162</v>
      </c>
      <c r="F82">
        <v>9</v>
      </c>
      <c r="G82">
        <v>321.7</v>
      </c>
      <c r="H82">
        <v>296.10000000000002</v>
      </c>
      <c r="I82">
        <v>863.6</v>
      </c>
      <c r="J82">
        <f t="shared" si="12"/>
        <v>4724</v>
      </c>
      <c r="L82">
        <f>IF($F$1=A82,A82,0)</f>
        <v>0</v>
      </c>
      <c r="M82">
        <f t="shared" ref="M82:T82" si="15">IF($F$1=$L$82,C82,0)</f>
        <v>0</v>
      </c>
      <c r="N82">
        <f t="shared" si="15"/>
        <v>0</v>
      </c>
      <c r="O82">
        <f t="shared" si="15"/>
        <v>0</v>
      </c>
      <c r="P82">
        <f t="shared" si="15"/>
        <v>0</v>
      </c>
      <c r="Q82">
        <f t="shared" si="15"/>
        <v>0</v>
      </c>
      <c r="R82">
        <f t="shared" si="15"/>
        <v>0</v>
      </c>
      <c r="S82">
        <f t="shared" si="15"/>
        <v>0</v>
      </c>
      <c r="T82">
        <f t="shared" si="15"/>
        <v>0</v>
      </c>
    </row>
    <row r="83" spans="1:20" x14ac:dyDescent="0.4">
      <c r="A83" t="s">
        <v>73</v>
      </c>
      <c r="C83" t="s">
        <v>74</v>
      </c>
      <c r="D83" t="s">
        <v>74</v>
      </c>
      <c r="E83" t="s">
        <v>74</v>
      </c>
      <c r="F83" t="s">
        <v>74</v>
      </c>
      <c r="G83" t="s">
        <v>74</v>
      </c>
      <c r="H83" t="s">
        <v>74</v>
      </c>
      <c r="I83" t="s">
        <v>74</v>
      </c>
      <c r="J83" t="e">
        <f t="shared" si="12"/>
        <v>#VALUE!</v>
      </c>
      <c r="M83">
        <f t="shared" ref="M83:T94" si="16">IF($F$1=$L$82,C83,0)</f>
        <v>0</v>
      </c>
      <c r="N83">
        <f t="shared" si="16"/>
        <v>0</v>
      </c>
      <c r="O83">
        <f t="shared" si="16"/>
        <v>0</v>
      </c>
      <c r="P83">
        <f t="shared" si="16"/>
        <v>0</v>
      </c>
      <c r="Q83">
        <f t="shared" si="16"/>
        <v>0</v>
      </c>
      <c r="R83">
        <f t="shared" si="16"/>
        <v>0</v>
      </c>
      <c r="S83">
        <f t="shared" si="16"/>
        <v>0</v>
      </c>
      <c r="T83">
        <f t="shared" si="16"/>
        <v>0</v>
      </c>
    </row>
    <row r="84" spans="1:20" x14ac:dyDescent="0.4">
      <c r="A84" t="s">
        <v>53</v>
      </c>
      <c r="C84">
        <v>23.7</v>
      </c>
      <c r="D84">
        <v>1.5</v>
      </c>
      <c r="E84">
        <v>162</v>
      </c>
      <c r="F84">
        <v>5</v>
      </c>
      <c r="G84">
        <v>245</v>
      </c>
      <c r="H84">
        <v>232.6</v>
      </c>
      <c r="I84">
        <v>423</v>
      </c>
      <c r="J84">
        <f t="shared" si="12"/>
        <v>3363</v>
      </c>
      <c r="M84">
        <f t="shared" si="16"/>
        <v>0</v>
      </c>
      <c r="N84">
        <f t="shared" si="16"/>
        <v>0</v>
      </c>
      <c r="O84">
        <f t="shared" si="16"/>
        <v>0</v>
      </c>
      <c r="P84">
        <f t="shared" si="16"/>
        <v>0</v>
      </c>
      <c r="Q84">
        <f t="shared" si="16"/>
        <v>0</v>
      </c>
      <c r="R84">
        <f t="shared" si="16"/>
        <v>0</v>
      </c>
      <c r="S84">
        <f t="shared" si="16"/>
        <v>0</v>
      </c>
      <c r="T84">
        <f t="shared" si="16"/>
        <v>0</v>
      </c>
    </row>
    <row r="85" spans="1:20" x14ac:dyDescent="0.4">
      <c r="A85" t="s">
        <v>54</v>
      </c>
      <c r="C85">
        <v>27.4</v>
      </c>
      <c r="D85">
        <v>3.9</v>
      </c>
      <c r="E85">
        <v>161</v>
      </c>
      <c r="F85">
        <v>11</v>
      </c>
      <c r="G85">
        <v>281.8</v>
      </c>
      <c r="H85">
        <v>253</v>
      </c>
      <c r="I85">
        <v>777</v>
      </c>
      <c r="J85">
        <f t="shared" si="12"/>
        <v>4158.6000000000004</v>
      </c>
      <c r="M85">
        <f t="shared" si="16"/>
        <v>0</v>
      </c>
      <c r="N85">
        <f t="shared" si="16"/>
        <v>0</v>
      </c>
      <c r="O85">
        <f t="shared" si="16"/>
        <v>0</v>
      </c>
      <c r="P85">
        <f t="shared" si="16"/>
        <v>0</v>
      </c>
      <c r="Q85">
        <f t="shared" si="16"/>
        <v>0</v>
      </c>
      <c r="R85">
        <f t="shared" si="16"/>
        <v>0</v>
      </c>
      <c r="S85">
        <f t="shared" si="16"/>
        <v>0</v>
      </c>
      <c r="T85">
        <f t="shared" si="16"/>
        <v>0</v>
      </c>
    </row>
    <row r="86" spans="1:20" x14ac:dyDescent="0.4">
      <c r="A86" t="s">
        <v>55</v>
      </c>
      <c r="C86">
        <v>32.299999999999997</v>
      </c>
      <c r="D86">
        <v>7</v>
      </c>
      <c r="E86">
        <v>160</v>
      </c>
      <c r="F86">
        <v>7</v>
      </c>
      <c r="G86">
        <v>291.10000000000002</v>
      </c>
      <c r="H86">
        <v>268.3</v>
      </c>
      <c r="I86">
        <v>747.7</v>
      </c>
      <c r="J86">
        <f t="shared" si="12"/>
        <v>4240.9000000000005</v>
      </c>
      <c r="M86">
        <f t="shared" si="16"/>
        <v>0</v>
      </c>
      <c r="N86">
        <f t="shared" si="16"/>
        <v>0</v>
      </c>
      <c r="O86">
        <f t="shared" si="16"/>
        <v>0</v>
      </c>
      <c r="P86">
        <f t="shared" si="16"/>
        <v>0</v>
      </c>
      <c r="Q86">
        <f t="shared" si="16"/>
        <v>0</v>
      </c>
      <c r="R86">
        <f t="shared" si="16"/>
        <v>0</v>
      </c>
      <c r="S86">
        <f t="shared" si="16"/>
        <v>0</v>
      </c>
      <c r="T86">
        <f t="shared" si="16"/>
        <v>0</v>
      </c>
    </row>
    <row r="87" spans="1:20" x14ac:dyDescent="0.4">
      <c r="A87" t="s">
        <v>56</v>
      </c>
      <c r="C87">
        <v>37.299999999999997</v>
      </c>
      <c r="D87">
        <v>10.8</v>
      </c>
      <c r="E87">
        <v>160</v>
      </c>
      <c r="F87">
        <v>8</v>
      </c>
      <c r="G87">
        <v>316.5</v>
      </c>
      <c r="H87">
        <v>293.8</v>
      </c>
      <c r="I87">
        <v>935.4</v>
      </c>
      <c r="J87">
        <f t="shared" si="12"/>
        <v>4733.3999999999996</v>
      </c>
      <c r="M87">
        <f t="shared" si="16"/>
        <v>0</v>
      </c>
      <c r="N87">
        <f t="shared" si="16"/>
        <v>0</v>
      </c>
      <c r="O87">
        <f t="shared" si="16"/>
        <v>0</v>
      </c>
      <c r="P87">
        <f t="shared" si="16"/>
        <v>0</v>
      </c>
      <c r="Q87">
        <f t="shared" si="16"/>
        <v>0</v>
      </c>
      <c r="R87">
        <f t="shared" si="16"/>
        <v>0</v>
      </c>
      <c r="S87">
        <f t="shared" si="16"/>
        <v>0</v>
      </c>
      <c r="T87">
        <f t="shared" si="16"/>
        <v>0</v>
      </c>
    </row>
    <row r="88" spans="1:20" x14ac:dyDescent="0.4">
      <c r="A88" t="s">
        <v>57</v>
      </c>
      <c r="C88">
        <v>42.6</v>
      </c>
      <c r="D88">
        <v>10.9</v>
      </c>
      <c r="E88">
        <v>161</v>
      </c>
      <c r="F88">
        <v>8</v>
      </c>
      <c r="G88">
        <v>330.1</v>
      </c>
      <c r="H88">
        <v>308</v>
      </c>
      <c r="I88">
        <v>952.5</v>
      </c>
      <c r="J88">
        <f t="shared" si="12"/>
        <v>4913.7000000000007</v>
      </c>
      <c r="M88">
        <f t="shared" si="16"/>
        <v>0</v>
      </c>
      <c r="N88">
        <f t="shared" si="16"/>
        <v>0</v>
      </c>
      <c r="O88">
        <f t="shared" si="16"/>
        <v>0</v>
      </c>
      <c r="P88">
        <f t="shared" si="16"/>
        <v>0</v>
      </c>
      <c r="Q88">
        <f t="shared" si="16"/>
        <v>0</v>
      </c>
      <c r="R88">
        <f t="shared" si="16"/>
        <v>0</v>
      </c>
      <c r="S88">
        <f t="shared" si="16"/>
        <v>0</v>
      </c>
      <c r="T88">
        <f t="shared" si="16"/>
        <v>0</v>
      </c>
    </row>
    <row r="89" spans="1:20" x14ac:dyDescent="0.4">
      <c r="A89" t="s">
        <v>58</v>
      </c>
      <c r="C89">
        <v>47.4</v>
      </c>
      <c r="D89">
        <v>14.8</v>
      </c>
      <c r="E89">
        <v>161</v>
      </c>
      <c r="F89">
        <v>12</v>
      </c>
      <c r="G89">
        <v>344.4</v>
      </c>
      <c r="H89">
        <v>310.39999999999998</v>
      </c>
      <c r="I89">
        <v>997.3</v>
      </c>
      <c r="J89">
        <f t="shared" si="12"/>
        <v>5130.0999999999995</v>
      </c>
      <c r="M89">
        <f t="shared" si="16"/>
        <v>0</v>
      </c>
      <c r="N89">
        <f t="shared" si="16"/>
        <v>0</v>
      </c>
      <c r="O89">
        <f t="shared" si="16"/>
        <v>0</v>
      </c>
      <c r="P89">
        <f t="shared" si="16"/>
        <v>0</v>
      </c>
      <c r="Q89">
        <f t="shared" si="16"/>
        <v>0</v>
      </c>
      <c r="R89">
        <f t="shared" si="16"/>
        <v>0</v>
      </c>
      <c r="S89">
        <f t="shared" si="16"/>
        <v>0</v>
      </c>
      <c r="T89">
        <f t="shared" si="16"/>
        <v>0</v>
      </c>
    </row>
    <row r="90" spans="1:20" x14ac:dyDescent="0.4">
      <c r="A90" t="s">
        <v>59</v>
      </c>
      <c r="C90">
        <v>52.3</v>
      </c>
      <c r="D90">
        <v>19.600000000000001</v>
      </c>
      <c r="E90">
        <v>163</v>
      </c>
      <c r="F90">
        <v>11</v>
      </c>
      <c r="G90">
        <v>387.8</v>
      </c>
      <c r="H90">
        <v>353.2</v>
      </c>
      <c r="I90">
        <v>1053.3</v>
      </c>
      <c r="J90">
        <f t="shared" si="12"/>
        <v>5706.9000000000005</v>
      </c>
      <c r="M90">
        <f t="shared" si="16"/>
        <v>0</v>
      </c>
      <c r="N90">
        <f t="shared" si="16"/>
        <v>0</v>
      </c>
      <c r="O90">
        <f t="shared" si="16"/>
        <v>0</v>
      </c>
      <c r="P90">
        <f t="shared" si="16"/>
        <v>0</v>
      </c>
      <c r="Q90">
        <f t="shared" si="16"/>
        <v>0</v>
      </c>
      <c r="R90">
        <f t="shared" si="16"/>
        <v>0</v>
      </c>
      <c r="S90">
        <f t="shared" si="16"/>
        <v>0</v>
      </c>
      <c r="T90">
        <f t="shared" si="16"/>
        <v>0</v>
      </c>
    </row>
    <row r="91" spans="1:20" x14ac:dyDescent="0.4">
      <c r="A91" t="s">
        <v>60</v>
      </c>
      <c r="C91">
        <v>57.3</v>
      </c>
      <c r="D91">
        <v>19.8</v>
      </c>
      <c r="E91">
        <v>166</v>
      </c>
      <c r="F91">
        <v>10</v>
      </c>
      <c r="G91">
        <v>373.4</v>
      </c>
      <c r="H91">
        <v>343.1</v>
      </c>
      <c r="I91">
        <v>1012.7</v>
      </c>
      <c r="J91">
        <f t="shared" si="12"/>
        <v>5493.4999999999991</v>
      </c>
      <c r="M91">
        <f t="shared" si="16"/>
        <v>0</v>
      </c>
      <c r="N91">
        <f t="shared" si="16"/>
        <v>0</v>
      </c>
      <c r="O91">
        <f t="shared" si="16"/>
        <v>0</v>
      </c>
      <c r="P91">
        <f t="shared" si="16"/>
        <v>0</v>
      </c>
      <c r="Q91">
        <f t="shared" si="16"/>
        <v>0</v>
      </c>
      <c r="R91">
        <f t="shared" si="16"/>
        <v>0</v>
      </c>
      <c r="S91">
        <f t="shared" si="16"/>
        <v>0</v>
      </c>
      <c r="T91">
        <f t="shared" si="16"/>
        <v>0</v>
      </c>
    </row>
    <row r="92" spans="1:20" x14ac:dyDescent="0.4">
      <c r="A92" t="s">
        <v>61</v>
      </c>
      <c r="C92">
        <v>62.4</v>
      </c>
      <c r="D92">
        <v>27.4</v>
      </c>
      <c r="E92">
        <v>162</v>
      </c>
      <c r="F92">
        <v>5</v>
      </c>
      <c r="G92">
        <v>362.8</v>
      </c>
      <c r="H92">
        <v>347.6</v>
      </c>
      <c r="I92">
        <v>962.6</v>
      </c>
      <c r="J92">
        <f t="shared" si="12"/>
        <v>5316.2000000000007</v>
      </c>
      <c r="M92">
        <f t="shared" si="16"/>
        <v>0</v>
      </c>
      <c r="N92">
        <f t="shared" si="16"/>
        <v>0</v>
      </c>
      <c r="O92">
        <f t="shared" si="16"/>
        <v>0</v>
      </c>
      <c r="P92">
        <f t="shared" si="16"/>
        <v>0</v>
      </c>
      <c r="Q92">
        <f t="shared" si="16"/>
        <v>0</v>
      </c>
      <c r="R92">
        <f t="shared" si="16"/>
        <v>0</v>
      </c>
      <c r="S92">
        <f t="shared" si="16"/>
        <v>0</v>
      </c>
      <c r="T92">
        <f t="shared" si="16"/>
        <v>0</v>
      </c>
    </row>
    <row r="93" spans="1:20" x14ac:dyDescent="0.4">
      <c r="A93" t="s">
        <v>62</v>
      </c>
      <c r="C93">
        <v>67</v>
      </c>
      <c r="D93">
        <v>19.100000000000001</v>
      </c>
      <c r="E93">
        <v>158</v>
      </c>
      <c r="F93">
        <v>3</v>
      </c>
      <c r="G93">
        <v>284.8</v>
      </c>
      <c r="H93">
        <v>278</v>
      </c>
      <c r="I93">
        <v>787.8</v>
      </c>
      <c r="J93">
        <f t="shared" si="12"/>
        <v>4205.4000000000005</v>
      </c>
      <c r="M93">
        <f t="shared" si="16"/>
        <v>0</v>
      </c>
      <c r="N93">
        <f t="shared" si="16"/>
        <v>0</v>
      </c>
      <c r="O93">
        <f t="shared" si="16"/>
        <v>0</v>
      </c>
      <c r="P93">
        <f t="shared" si="16"/>
        <v>0</v>
      </c>
      <c r="Q93">
        <f t="shared" si="16"/>
        <v>0</v>
      </c>
      <c r="R93">
        <f t="shared" si="16"/>
        <v>0</v>
      </c>
      <c r="S93">
        <f t="shared" si="16"/>
        <v>0</v>
      </c>
      <c r="T93">
        <f t="shared" si="16"/>
        <v>0</v>
      </c>
    </row>
    <row r="94" spans="1:20" x14ac:dyDescent="0.4">
      <c r="A94" t="s">
        <v>75</v>
      </c>
      <c r="C94">
        <v>71.3</v>
      </c>
      <c r="D94">
        <v>26.7</v>
      </c>
      <c r="E94">
        <v>158</v>
      </c>
      <c r="F94">
        <v>0</v>
      </c>
      <c r="G94">
        <v>263.2</v>
      </c>
      <c r="H94">
        <v>263.2</v>
      </c>
      <c r="I94">
        <v>78</v>
      </c>
      <c r="J94">
        <f t="shared" si="12"/>
        <v>3236.3999999999996</v>
      </c>
      <c r="M94">
        <f t="shared" si="16"/>
        <v>0</v>
      </c>
      <c r="N94">
        <f t="shared" si="16"/>
        <v>0</v>
      </c>
      <c r="O94">
        <f t="shared" si="16"/>
        <v>0</v>
      </c>
      <c r="P94">
        <f t="shared" si="16"/>
        <v>0</v>
      </c>
      <c r="Q94">
        <f t="shared" si="16"/>
        <v>0</v>
      </c>
      <c r="R94">
        <f t="shared" si="16"/>
        <v>0</v>
      </c>
      <c r="S94">
        <f t="shared" si="16"/>
        <v>0</v>
      </c>
      <c r="T94">
        <f t="shared" si="16"/>
        <v>0</v>
      </c>
    </row>
    <row r="95" spans="1:20" x14ac:dyDescent="0.4">
      <c r="A95" t="s">
        <v>25</v>
      </c>
      <c r="C95">
        <v>35.1</v>
      </c>
      <c r="D95">
        <v>7.4</v>
      </c>
      <c r="E95">
        <v>160</v>
      </c>
      <c r="F95">
        <v>4</v>
      </c>
      <c r="G95">
        <v>283.39999999999998</v>
      </c>
      <c r="H95">
        <v>274.39999999999998</v>
      </c>
      <c r="I95">
        <v>671.3</v>
      </c>
      <c r="J95">
        <f t="shared" si="12"/>
        <v>4072.0999999999995</v>
      </c>
      <c r="L95">
        <f>IF($F$1=A95,A95,0)</f>
        <v>0</v>
      </c>
      <c r="M95">
        <f t="shared" ref="M95:T95" si="17">IF($F$1=$L$95,C95,0)</f>
        <v>0</v>
      </c>
      <c r="N95">
        <f t="shared" si="17"/>
        <v>0</v>
      </c>
      <c r="O95">
        <f t="shared" si="17"/>
        <v>0</v>
      </c>
      <c r="P95">
        <f t="shared" si="17"/>
        <v>0</v>
      </c>
      <c r="Q95">
        <f t="shared" si="17"/>
        <v>0</v>
      </c>
      <c r="R95">
        <f t="shared" si="17"/>
        <v>0</v>
      </c>
      <c r="S95">
        <f t="shared" si="17"/>
        <v>0</v>
      </c>
      <c r="T95">
        <f t="shared" si="17"/>
        <v>0</v>
      </c>
    </row>
    <row r="96" spans="1:20" x14ac:dyDescent="0.4">
      <c r="A96" t="s">
        <v>73</v>
      </c>
      <c r="C96" t="s">
        <v>74</v>
      </c>
      <c r="D96" t="s">
        <v>74</v>
      </c>
      <c r="E96" t="s">
        <v>74</v>
      </c>
      <c r="F96" t="s">
        <v>74</v>
      </c>
      <c r="G96" t="s">
        <v>74</v>
      </c>
      <c r="H96" t="s">
        <v>74</v>
      </c>
      <c r="I96" t="s">
        <v>74</v>
      </c>
      <c r="J96" t="e">
        <f t="shared" si="12"/>
        <v>#VALUE!</v>
      </c>
      <c r="M96">
        <f t="shared" ref="M96:T107" si="18">IF($F$1=$L$95,C96,0)</f>
        <v>0</v>
      </c>
      <c r="N96">
        <f t="shared" si="18"/>
        <v>0</v>
      </c>
      <c r="O96">
        <f t="shared" si="18"/>
        <v>0</v>
      </c>
      <c r="P96">
        <f t="shared" si="18"/>
        <v>0</v>
      </c>
      <c r="Q96">
        <f t="shared" si="18"/>
        <v>0</v>
      </c>
      <c r="R96">
        <f t="shared" si="18"/>
        <v>0</v>
      </c>
      <c r="S96">
        <f t="shared" si="18"/>
        <v>0</v>
      </c>
      <c r="T96">
        <f t="shared" si="18"/>
        <v>0</v>
      </c>
    </row>
    <row r="97" spans="1:20" x14ac:dyDescent="0.4">
      <c r="A97" t="s">
        <v>53</v>
      </c>
      <c r="C97">
        <v>23.5</v>
      </c>
      <c r="D97">
        <v>1.5</v>
      </c>
      <c r="E97">
        <v>163</v>
      </c>
      <c r="F97">
        <v>4</v>
      </c>
      <c r="G97">
        <v>243.4</v>
      </c>
      <c r="H97">
        <v>236</v>
      </c>
      <c r="I97">
        <v>341.7</v>
      </c>
      <c r="J97">
        <f t="shared" si="12"/>
        <v>3262.5</v>
      </c>
      <c r="M97">
        <f t="shared" si="18"/>
        <v>0</v>
      </c>
      <c r="N97">
        <f t="shared" si="18"/>
        <v>0</v>
      </c>
      <c r="O97">
        <f t="shared" si="18"/>
        <v>0</v>
      </c>
      <c r="P97">
        <f t="shared" si="18"/>
        <v>0</v>
      </c>
      <c r="Q97">
        <f t="shared" si="18"/>
        <v>0</v>
      </c>
      <c r="R97">
        <f t="shared" si="18"/>
        <v>0</v>
      </c>
      <c r="S97">
        <f t="shared" si="18"/>
        <v>0</v>
      </c>
      <c r="T97">
        <f t="shared" si="18"/>
        <v>0</v>
      </c>
    </row>
    <row r="98" spans="1:20" x14ac:dyDescent="0.4">
      <c r="A98" t="s">
        <v>54</v>
      </c>
      <c r="C98">
        <v>27.3</v>
      </c>
      <c r="D98">
        <v>3.8</v>
      </c>
      <c r="E98">
        <v>162</v>
      </c>
      <c r="F98">
        <v>5</v>
      </c>
      <c r="G98">
        <v>256.89999999999998</v>
      </c>
      <c r="H98">
        <v>248.3</v>
      </c>
      <c r="I98">
        <v>605.6</v>
      </c>
      <c r="J98">
        <f t="shared" si="12"/>
        <v>3688.3999999999996</v>
      </c>
      <c r="M98">
        <f t="shared" si="18"/>
        <v>0</v>
      </c>
      <c r="N98">
        <f t="shared" si="18"/>
        <v>0</v>
      </c>
      <c r="O98">
        <f t="shared" si="18"/>
        <v>0</v>
      </c>
      <c r="P98">
        <f t="shared" si="18"/>
        <v>0</v>
      </c>
      <c r="Q98">
        <f t="shared" si="18"/>
        <v>0</v>
      </c>
      <c r="R98">
        <f t="shared" si="18"/>
        <v>0</v>
      </c>
      <c r="S98">
        <f t="shared" si="18"/>
        <v>0</v>
      </c>
      <c r="T98">
        <f t="shared" si="18"/>
        <v>0</v>
      </c>
    </row>
    <row r="99" spans="1:20" x14ac:dyDescent="0.4">
      <c r="A99" t="s">
        <v>55</v>
      </c>
      <c r="C99">
        <v>32.5</v>
      </c>
      <c r="D99">
        <v>6.2</v>
      </c>
      <c r="E99">
        <v>157</v>
      </c>
      <c r="F99">
        <v>4</v>
      </c>
      <c r="G99">
        <v>275.39999999999998</v>
      </c>
      <c r="H99">
        <v>267.2</v>
      </c>
      <c r="I99">
        <v>562.1</v>
      </c>
      <c r="J99">
        <f t="shared" si="12"/>
        <v>3866.8999999999996</v>
      </c>
      <c r="M99">
        <f t="shared" si="18"/>
        <v>0</v>
      </c>
      <c r="N99">
        <f t="shared" si="18"/>
        <v>0</v>
      </c>
      <c r="O99">
        <f t="shared" si="18"/>
        <v>0</v>
      </c>
      <c r="P99">
        <f t="shared" si="18"/>
        <v>0</v>
      </c>
      <c r="Q99">
        <f t="shared" si="18"/>
        <v>0</v>
      </c>
      <c r="R99">
        <f t="shared" si="18"/>
        <v>0</v>
      </c>
      <c r="S99">
        <f t="shared" si="18"/>
        <v>0</v>
      </c>
      <c r="T99">
        <f t="shared" si="18"/>
        <v>0</v>
      </c>
    </row>
    <row r="100" spans="1:20" x14ac:dyDescent="0.4">
      <c r="A100" t="s">
        <v>56</v>
      </c>
      <c r="C100">
        <v>37.299999999999997</v>
      </c>
      <c r="D100">
        <v>8.9</v>
      </c>
      <c r="E100">
        <v>160</v>
      </c>
      <c r="F100">
        <v>4</v>
      </c>
      <c r="G100">
        <v>288.10000000000002</v>
      </c>
      <c r="H100">
        <v>279.60000000000002</v>
      </c>
      <c r="I100">
        <v>684.6</v>
      </c>
      <c r="J100">
        <f t="shared" si="12"/>
        <v>4141.8</v>
      </c>
      <c r="M100">
        <f t="shared" si="18"/>
        <v>0</v>
      </c>
      <c r="N100">
        <f t="shared" si="18"/>
        <v>0</v>
      </c>
      <c r="O100">
        <f t="shared" si="18"/>
        <v>0</v>
      </c>
      <c r="P100">
        <f t="shared" si="18"/>
        <v>0</v>
      </c>
      <c r="Q100">
        <f t="shared" si="18"/>
        <v>0</v>
      </c>
      <c r="R100">
        <f t="shared" si="18"/>
        <v>0</v>
      </c>
      <c r="S100">
        <f t="shared" si="18"/>
        <v>0</v>
      </c>
      <c r="T100">
        <f t="shared" si="18"/>
        <v>0</v>
      </c>
    </row>
    <row r="101" spans="1:20" x14ac:dyDescent="0.4">
      <c r="A101" t="s">
        <v>57</v>
      </c>
      <c r="C101">
        <v>42.4</v>
      </c>
      <c r="D101">
        <v>11.7</v>
      </c>
      <c r="E101">
        <v>160</v>
      </c>
      <c r="F101">
        <v>5</v>
      </c>
      <c r="G101">
        <v>310.39999999999998</v>
      </c>
      <c r="H101">
        <v>298.7</v>
      </c>
      <c r="I101">
        <v>868.2</v>
      </c>
      <c r="J101">
        <f t="shared" si="12"/>
        <v>4593</v>
      </c>
      <c r="M101">
        <f t="shared" si="18"/>
        <v>0</v>
      </c>
      <c r="N101">
        <f t="shared" si="18"/>
        <v>0</v>
      </c>
      <c r="O101">
        <f t="shared" si="18"/>
        <v>0</v>
      </c>
      <c r="P101">
        <f t="shared" si="18"/>
        <v>0</v>
      </c>
      <c r="Q101">
        <f t="shared" si="18"/>
        <v>0</v>
      </c>
      <c r="R101">
        <f t="shared" si="18"/>
        <v>0</v>
      </c>
      <c r="S101">
        <f t="shared" si="18"/>
        <v>0</v>
      </c>
      <c r="T101">
        <f t="shared" si="18"/>
        <v>0</v>
      </c>
    </row>
    <row r="102" spans="1:20" x14ac:dyDescent="0.4">
      <c r="A102" t="s">
        <v>58</v>
      </c>
      <c r="C102">
        <v>47.2</v>
      </c>
      <c r="D102">
        <v>12</v>
      </c>
      <c r="E102">
        <v>160</v>
      </c>
      <c r="F102">
        <v>6</v>
      </c>
      <c r="G102">
        <v>332.8</v>
      </c>
      <c r="H102">
        <v>318.89999999999998</v>
      </c>
      <c r="I102">
        <v>904.1</v>
      </c>
      <c r="J102">
        <f t="shared" si="12"/>
        <v>4897.7000000000007</v>
      </c>
      <c r="M102">
        <f t="shared" si="18"/>
        <v>0</v>
      </c>
      <c r="N102">
        <f t="shared" si="18"/>
        <v>0</v>
      </c>
      <c r="O102">
        <f t="shared" si="18"/>
        <v>0</v>
      </c>
      <c r="P102">
        <f t="shared" si="18"/>
        <v>0</v>
      </c>
      <c r="Q102">
        <f t="shared" si="18"/>
        <v>0</v>
      </c>
      <c r="R102">
        <f t="shared" si="18"/>
        <v>0</v>
      </c>
      <c r="S102">
        <f t="shared" si="18"/>
        <v>0</v>
      </c>
      <c r="T102">
        <f t="shared" si="18"/>
        <v>0</v>
      </c>
    </row>
    <row r="103" spans="1:20" x14ac:dyDescent="0.4">
      <c r="A103" t="s">
        <v>59</v>
      </c>
      <c r="C103">
        <v>52.2</v>
      </c>
      <c r="D103">
        <v>14.1</v>
      </c>
      <c r="E103">
        <v>155</v>
      </c>
      <c r="F103">
        <v>3</v>
      </c>
      <c r="G103">
        <v>346.4</v>
      </c>
      <c r="H103">
        <v>340</v>
      </c>
      <c r="I103">
        <v>1168.0999999999999</v>
      </c>
      <c r="J103">
        <f t="shared" si="12"/>
        <v>5324.9</v>
      </c>
      <c r="M103">
        <f t="shared" si="18"/>
        <v>0</v>
      </c>
      <c r="N103">
        <f t="shared" si="18"/>
        <v>0</v>
      </c>
      <c r="O103">
        <f t="shared" si="18"/>
        <v>0</v>
      </c>
      <c r="P103">
        <f t="shared" si="18"/>
        <v>0</v>
      </c>
      <c r="Q103">
        <f t="shared" si="18"/>
        <v>0</v>
      </c>
      <c r="R103">
        <f t="shared" si="18"/>
        <v>0</v>
      </c>
      <c r="S103">
        <f t="shared" si="18"/>
        <v>0</v>
      </c>
      <c r="T103">
        <f t="shared" si="18"/>
        <v>0</v>
      </c>
    </row>
    <row r="104" spans="1:20" x14ac:dyDescent="0.4">
      <c r="A104" t="s">
        <v>60</v>
      </c>
      <c r="C104">
        <v>57.9</v>
      </c>
      <c r="D104">
        <v>20.3</v>
      </c>
      <c r="E104">
        <v>163</v>
      </c>
      <c r="F104">
        <v>2</v>
      </c>
      <c r="G104">
        <v>361.8</v>
      </c>
      <c r="H104">
        <v>355.5</v>
      </c>
      <c r="I104">
        <v>1097</v>
      </c>
      <c r="J104">
        <f t="shared" si="12"/>
        <v>5438.6</v>
      </c>
      <c r="M104">
        <f t="shared" si="18"/>
        <v>0</v>
      </c>
      <c r="N104">
        <f t="shared" si="18"/>
        <v>0</v>
      </c>
      <c r="O104">
        <f t="shared" si="18"/>
        <v>0</v>
      </c>
      <c r="P104">
        <f t="shared" si="18"/>
        <v>0</v>
      </c>
      <c r="Q104">
        <f t="shared" si="18"/>
        <v>0</v>
      </c>
      <c r="R104">
        <f t="shared" si="18"/>
        <v>0</v>
      </c>
      <c r="S104">
        <f t="shared" si="18"/>
        <v>0</v>
      </c>
      <c r="T104">
        <f t="shared" si="18"/>
        <v>0</v>
      </c>
    </row>
    <row r="105" spans="1:20" x14ac:dyDescent="0.4">
      <c r="A105" t="s">
        <v>61</v>
      </c>
      <c r="C105">
        <v>62.2</v>
      </c>
      <c r="D105">
        <v>23</v>
      </c>
      <c r="E105">
        <v>161</v>
      </c>
      <c r="F105">
        <v>0</v>
      </c>
      <c r="G105">
        <v>294.7</v>
      </c>
      <c r="H105">
        <v>294.3</v>
      </c>
      <c r="I105">
        <v>744.9</v>
      </c>
      <c r="J105">
        <f t="shared" si="12"/>
        <v>4281.2999999999993</v>
      </c>
      <c r="M105">
        <f t="shared" si="18"/>
        <v>0</v>
      </c>
      <c r="N105">
        <f t="shared" si="18"/>
        <v>0</v>
      </c>
      <c r="O105">
        <f t="shared" si="18"/>
        <v>0</v>
      </c>
      <c r="P105">
        <f t="shared" si="18"/>
        <v>0</v>
      </c>
      <c r="Q105">
        <f t="shared" si="18"/>
        <v>0</v>
      </c>
      <c r="R105">
        <f t="shared" si="18"/>
        <v>0</v>
      </c>
      <c r="S105">
        <f t="shared" si="18"/>
        <v>0</v>
      </c>
      <c r="T105">
        <f t="shared" si="18"/>
        <v>0</v>
      </c>
    </row>
    <row r="106" spans="1:20" x14ac:dyDescent="0.4">
      <c r="A106" t="s">
        <v>62</v>
      </c>
      <c r="C106">
        <v>65.5</v>
      </c>
      <c r="D106">
        <v>9.5</v>
      </c>
      <c r="E106">
        <v>168</v>
      </c>
      <c r="F106">
        <v>0</v>
      </c>
      <c r="G106">
        <v>271.5</v>
      </c>
      <c r="H106">
        <v>261.5</v>
      </c>
      <c r="I106">
        <v>400</v>
      </c>
      <c r="J106">
        <f t="shared" si="12"/>
        <v>3658</v>
      </c>
      <c r="M106">
        <f t="shared" si="18"/>
        <v>0</v>
      </c>
      <c r="N106">
        <f t="shared" si="18"/>
        <v>0</v>
      </c>
      <c r="O106">
        <f t="shared" si="18"/>
        <v>0</v>
      </c>
      <c r="P106">
        <f t="shared" si="18"/>
        <v>0</v>
      </c>
      <c r="Q106">
        <f t="shared" si="18"/>
        <v>0</v>
      </c>
      <c r="R106">
        <f t="shared" si="18"/>
        <v>0</v>
      </c>
      <c r="S106">
        <f t="shared" si="18"/>
        <v>0</v>
      </c>
      <c r="T106">
        <f t="shared" si="18"/>
        <v>0</v>
      </c>
    </row>
    <row r="107" spans="1:20" x14ac:dyDescent="0.4">
      <c r="A107" t="s">
        <v>75</v>
      </c>
      <c r="C107">
        <v>71.5</v>
      </c>
      <c r="D107">
        <v>25.5</v>
      </c>
      <c r="E107">
        <v>156</v>
      </c>
      <c r="F107">
        <v>0</v>
      </c>
      <c r="G107">
        <v>143</v>
      </c>
      <c r="H107">
        <v>143</v>
      </c>
      <c r="I107">
        <v>40</v>
      </c>
      <c r="J107">
        <f t="shared" si="12"/>
        <v>1756</v>
      </c>
      <c r="M107">
        <f t="shared" si="18"/>
        <v>0</v>
      </c>
      <c r="N107">
        <f t="shared" si="18"/>
        <v>0</v>
      </c>
      <c r="O107">
        <f t="shared" si="18"/>
        <v>0</v>
      </c>
      <c r="P107">
        <f t="shared" si="18"/>
        <v>0</v>
      </c>
      <c r="Q107">
        <f t="shared" si="18"/>
        <v>0</v>
      </c>
      <c r="R107">
        <f t="shared" si="18"/>
        <v>0</v>
      </c>
      <c r="S107">
        <f t="shared" si="18"/>
        <v>0</v>
      </c>
      <c r="T107">
        <f t="shared" si="18"/>
        <v>0</v>
      </c>
    </row>
    <row r="108" spans="1:20" x14ac:dyDescent="0.4">
      <c r="A108" t="s">
        <v>26</v>
      </c>
      <c r="C108">
        <v>35</v>
      </c>
      <c r="D108">
        <v>6.6</v>
      </c>
      <c r="E108">
        <v>167</v>
      </c>
      <c r="F108">
        <v>6</v>
      </c>
      <c r="G108">
        <v>278.7</v>
      </c>
      <c r="H108">
        <v>267.8</v>
      </c>
      <c r="I108">
        <v>522.70000000000005</v>
      </c>
      <c r="J108">
        <f t="shared" si="12"/>
        <v>3867.0999999999995</v>
      </c>
      <c r="L108">
        <f>IF($F$1=A108,A108,0)</f>
        <v>0</v>
      </c>
      <c r="M108">
        <f t="shared" ref="M108:T108" si="19">IF($F$1=$L$108,C108,0)</f>
        <v>0</v>
      </c>
      <c r="N108">
        <f t="shared" si="19"/>
        <v>0</v>
      </c>
      <c r="O108">
        <f t="shared" si="19"/>
        <v>0</v>
      </c>
      <c r="P108">
        <f t="shared" si="19"/>
        <v>0</v>
      </c>
      <c r="Q108">
        <f t="shared" si="19"/>
        <v>0</v>
      </c>
      <c r="R108">
        <f t="shared" si="19"/>
        <v>0</v>
      </c>
      <c r="S108">
        <f t="shared" si="19"/>
        <v>0</v>
      </c>
      <c r="T108">
        <f t="shared" si="19"/>
        <v>0</v>
      </c>
    </row>
    <row r="109" spans="1:20" x14ac:dyDescent="0.4">
      <c r="A109" t="s">
        <v>73</v>
      </c>
      <c r="C109" t="s">
        <v>74</v>
      </c>
      <c r="D109" t="s">
        <v>74</v>
      </c>
      <c r="E109" t="s">
        <v>74</v>
      </c>
      <c r="F109" t="s">
        <v>74</v>
      </c>
      <c r="G109" t="s">
        <v>74</v>
      </c>
      <c r="H109" t="s">
        <v>74</v>
      </c>
      <c r="I109" t="s">
        <v>74</v>
      </c>
      <c r="J109" t="e">
        <f t="shared" si="12"/>
        <v>#VALUE!</v>
      </c>
      <c r="M109">
        <f t="shared" ref="M109:T120" si="20">IF($F$1=$L$108,C109,0)</f>
        <v>0</v>
      </c>
      <c r="N109">
        <f t="shared" si="20"/>
        <v>0</v>
      </c>
      <c r="O109">
        <f t="shared" si="20"/>
        <v>0</v>
      </c>
      <c r="P109">
        <f t="shared" si="20"/>
        <v>0</v>
      </c>
      <c r="Q109">
        <f t="shared" si="20"/>
        <v>0</v>
      </c>
      <c r="R109">
        <f t="shared" si="20"/>
        <v>0</v>
      </c>
      <c r="S109">
        <f t="shared" si="20"/>
        <v>0</v>
      </c>
      <c r="T109">
        <f t="shared" si="20"/>
        <v>0</v>
      </c>
    </row>
    <row r="110" spans="1:20" x14ac:dyDescent="0.4">
      <c r="A110" t="s">
        <v>53</v>
      </c>
      <c r="C110">
        <v>23</v>
      </c>
      <c r="D110">
        <v>1.8</v>
      </c>
      <c r="E110">
        <v>172</v>
      </c>
      <c r="F110">
        <v>8</v>
      </c>
      <c r="G110">
        <v>248.1</v>
      </c>
      <c r="H110">
        <v>236.5</v>
      </c>
      <c r="I110">
        <v>237.4</v>
      </c>
      <c r="J110">
        <f t="shared" si="12"/>
        <v>3214.6</v>
      </c>
      <c r="M110">
        <f t="shared" si="20"/>
        <v>0</v>
      </c>
      <c r="N110">
        <f t="shared" si="20"/>
        <v>0</v>
      </c>
      <c r="O110">
        <f t="shared" si="20"/>
        <v>0</v>
      </c>
      <c r="P110">
        <f t="shared" si="20"/>
        <v>0</v>
      </c>
      <c r="Q110">
        <f t="shared" si="20"/>
        <v>0</v>
      </c>
      <c r="R110">
        <f t="shared" si="20"/>
        <v>0</v>
      </c>
      <c r="S110">
        <f t="shared" si="20"/>
        <v>0</v>
      </c>
      <c r="T110">
        <f t="shared" si="20"/>
        <v>0</v>
      </c>
    </row>
    <row r="111" spans="1:20" x14ac:dyDescent="0.4">
      <c r="A111" t="s">
        <v>54</v>
      </c>
      <c r="C111">
        <v>27.3</v>
      </c>
      <c r="D111">
        <v>4.3</v>
      </c>
      <c r="E111">
        <v>168</v>
      </c>
      <c r="F111">
        <v>7</v>
      </c>
      <c r="G111">
        <v>273.39999999999998</v>
      </c>
      <c r="H111">
        <v>262.5</v>
      </c>
      <c r="I111">
        <v>498.3</v>
      </c>
      <c r="J111">
        <f t="shared" si="12"/>
        <v>3779.1</v>
      </c>
      <c r="M111">
        <f t="shared" si="20"/>
        <v>0</v>
      </c>
      <c r="N111">
        <f t="shared" si="20"/>
        <v>0</v>
      </c>
      <c r="O111">
        <f t="shared" si="20"/>
        <v>0</v>
      </c>
      <c r="P111">
        <f t="shared" si="20"/>
        <v>0</v>
      </c>
      <c r="Q111">
        <f t="shared" si="20"/>
        <v>0</v>
      </c>
      <c r="R111">
        <f t="shared" si="20"/>
        <v>0</v>
      </c>
      <c r="S111">
        <f t="shared" si="20"/>
        <v>0</v>
      </c>
      <c r="T111">
        <f t="shared" si="20"/>
        <v>0</v>
      </c>
    </row>
    <row r="112" spans="1:20" x14ac:dyDescent="0.4">
      <c r="A112" t="s">
        <v>55</v>
      </c>
      <c r="C112">
        <v>32.5</v>
      </c>
      <c r="D112">
        <v>6</v>
      </c>
      <c r="E112">
        <v>167</v>
      </c>
      <c r="F112">
        <v>7</v>
      </c>
      <c r="G112">
        <v>256.5</v>
      </c>
      <c r="H112">
        <v>245.2</v>
      </c>
      <c r="I112">
        <v>491.9</v>
      </c>
      <c r="J112">
        <f t="shared" si="12"/>
        <v>3569.9</v>
      </c>
      <c r="M112">
        <f t="shared" si="20"/>
        <v>0</v>
      </c>
      <c r="N112">
        <f t="shared" si="20"/>
        <v>0</v>
      </c>
      <c r="O112">
        <f t="shared" si="20"/>
        <v>0</v>
      </c>
      <c r="P112">
        <f t="shared" si="20"/>
        <v>0</v>
      </c>
      <c r="Q112">
        <f t="shared" si="20"/>
        <v>0</v>
      </c>
      <c r="R112">
        <f t="shared" si="20"/>
        <v>0</v>
      </c>
      <c r="S112">
        <f t="shared" si="20"/>
        <v>0</v>
      </c>
      <c r="T112">
        <f t="shared" si="20"/>
        <v>0</v>
      </c>
    </row>
    <row r="113" spans="1:20" x14ac:dyDescent="0.4">
      <c r="A113" t="s">
        <v>56</v>
      </c>
      <c r="C113">
        <v>37.9</v>
      </c>
      <c r="D113">
        <v>6.9</v>
      </c>
      <c r="E113">
        <v>162</v>
      </c>
      <c r="F113">
        <v>5</v>
      </c>
      <c r="G113">
        <v>284.2</v>
      </c>
      <c r="H113">
        <v>274.2</v>
      </c>
      <c r="I113">
        <v>531.29999999999995</v>
      </c>
      <c r="J113">
        <f t="shared" si="12"/>
        <v>3941.7</v>
      </c>
      <c r="M113">
        <f t="shared" si="20"/>
        <v>0</v>
      </c>
      <c r="N113">
        <f t="shared" si="20"/>
        <v>0</v>
      </c>
      <c r="O113">
        <f t="shared" si="20"/>
        <v>0</v>
      </c>
      <c r="P113">
        <f t="shared" si="20"/>
        <v>0</v>
      </c>
      <c r="Q113">
        <f t="shared" si="20"/>
        <v>0</v>
      </c>
      <c r="R113">
        <f t="shared" si="20"/>
        <v>0</v>
      </c>
      <c r="S113">
        <f t="shared" si="20"/>
        <v>0</v>
      </c>
      <c r="T113">
        <f t="shared" si="20"/>
        <v>0</v>
      </c>
    </row>
    <row r="114" spans="1:20" x14ac:dyDescent="0.4">
      <c r="A114" t="s">
        <v>57</v>
      </c>
      <c r="C114">
        <v>42.1</v>
      </c>
      <c r="D114">
        <v>8.6</v>
      </c>
      <c r="E114">
        <v>165</v>
      </c>
      <c r="F114">
        <v>5</v>
      </c>
      <c r="G114">
        <v>291.60000000000002</v>
      </c>
      <c r="H114">
        <v>282.60000000000002</v>
      </c>
      <c r="I114">
        <v>677.4</v>
      </c>
      <c r="J114">
        <f t="shared" si="12"/>
        <v>4176.6000000000004</v>
      </c>
      <c r="M114">
        <f t="shared" si="20"/>
        <v>0</v>
      </c>
      <c r="N114">
        <f t="shared" si="20"/>
        <v>0</v>
      </c>
      <c r="O114">
        <f t="shared" si="20"/>
        <v>0</v>
      </c>
      <c r="P114">
        <f t="shared" si="20"/>
        <v>0</v>
      </c>
      <c r="Q114">
        <f t="shared" si="20"/>
        <v>0</v>
      </c>
      <c r="R114">
        <f t="shared" si="20"/>
        <v>0</v>
      </c>
      <c r="S114">
        <f t="shared" si="20"/>
        <v>0</v>
      </c>
      <c r="T114">
        <f t="shared" si="20"/>
        <v>0</v>
      </c>
    </row>
    <row r="115" spans="1:20" x14ac:dyDescent="0.4">
      <c r="A115" t="s">
        <v>58</v>
      </c>
      <c r="C115">
        <v>47.5</v>
      </c>
      <c r="D115">
        <v>10.199999999999999</v>
      </c>
      <c r="E115">
        <v>165</v>
      </c>
      <c r="F115">
        <v>4</v>
      </c>
      <c r="G115">
        <v>300.10000000000002</v>
      </c>
      <c r="H115">
        <v>292.2</v>
      </c>
      <c r="I115">
        <v>734.3</v>
      </c>
      <c r="J115">
        <f t="shared" si="12"/>
        <v>4335.5</v>
      </c>
      <c r="M115">
        <f t="shared" si="20"/>
        <v>0</v>
      </c>
      <c r="N115">
        <f t="shared" si="20"/>
        <v>0</v>
      </c>
      <c r="O115">
        <f t="shared" si="20"/>
        <v>0</v>
      </c>
      <c r="P115">
        <f t="shared" si="20"/>
        <v>0</v>
      </c>
      <c r="Q115">
        <f t="shared" si="20"/>
        <v>0</v>
      </c>
      <c r="R115">
        <f t="shared" si="20"/>
        <v>0</v>
      </c>
      <c r="S115">
        <f t="shared" si="20"/>
        <v>0</v>
      </c>
      <c r="T115">
        <f t="shared" si="20"/>
        <v>0</v>
      </c>
    </row>
    <row r="116" spans="1:20" x14ac:dyDescent="0.4">
      <c r="A116" t="s">
        <v>59</v>
      </c>
      <c r="C116">
        <v>52.3</v>
      </c>
      <c r="D116">
        <v>16.5</v>
      </c>
      <c r="E116">
        <v>166</v>
      </c>
      <c r="F116">
        <v>7</v>
      </c>
      <c r="G116">
        <v>341.4</v>
      </c>
      <c r="H116">
        <v>327.7</v>
      </c>
      <c r="I116">
        <v>904.4</v>
      </c>
      <c r="J116">
        <f t="shared" si="12"/>
        <v>5001.1999999999989</v>
      </c>
      <c r="M116">
        <f t="shared" si="20"/>
        <v>0</v>
      </c>
      <c r="N116">
        <f t="shared" si="20"/>
        <v>0</v>
      </c>
      <c r="O116">
        <f t="shared" si="20"/>
        <v>0</v>
      </c>
      <c r="P116">
        <f t="shared" si="20"/>
        <v>0</v>
      </c>
      <c r="Q116">
        <f t="shared" si="20"/>
        <v>0</v>
      </c>
      <c r="R116">
        <f t="shared" si="20"/>
        <v>0</v>
      </c>
      <c r="S116">
        <f t="shared" si="20"/>
        <v>0</v>
      </c>
      <c r="T116">
        <f t="shared" si="20"/>
        <v>0</v>
      </c>
    </row>
    <row r="117" spans="1:20" x14ac:dyDescent="0.4">
      <c r="A117" t="s">
        <v>60</v>
      </c>
      <c r="C117">
        <v>57.3</v>
      </c>
      <c r="D117">
        <v>13.8</v>
      </c>
      <c r="E117">
        <v>163</v>
      </c>
      <c r="F117">
        <v>9</v>
      </c>
      <c r="G117">
        <v>323.3</v>
      </c>
      <c r="H117">
        <v>305.8</v>
      </c>
      <c r="I117">
        <v>719.2</v>
      </c>
      <c r="J117">
        <f t="shared" si="12"/>
        <v>4598.8</v>
      </c>
      <c r="M117">
        <f t="shared" si="20"/>
        <v>0</v>
      </c>
      <c r="N117">
        <f t="shared" si="20"/>
        <v>0</v>
      </c>
      <c r="O117">
        <f t="shared" si="20"/>
        <v>0</v>
      </c>
      <c r="P117">
        <f t="shared" si="20"/>
        <v>0</v>
      </c>
      <c r="Q117">
        <f t="shared" si="20"/>
        <v>0</v>
      </c>
      <c r="R117">
        <f t="shared" si="20"/>
        <v>0</v>
      </c>
      <c r="S117">
        <f t="shared" si="20"/>
        <v>0</v>
      </c>
      <c r="T117">
        <f t="shared" si="20"/>
        <v>0</v>
      </c>
    </row>
    <row r="118" spans="1:20" x14ac:dyDescent="0.4">
      <c r="A118" t="s">
        <v>61</v>
      </c>
      <c r="C118">
        <v>61.9</v>
      </c>
      <c r="D118">
        <v>21.9</v>
      </c>
      <c r="E118">
        <v>160</v>
      </c>
      <c r="F118">
        <v>3</v>
      </c>
      <c r="G118">
        <v>322.8</v>
      </c>
      <c r="H118">
        <v>317</v>
      </c>
      <c r="I118">
        <v>678.8</v>
      </c>
      <c r="J118">
        <f t="shared" si="12"/>
        <v>4552.4000000000005</v>
      </c>
      <c r="M118">
        <f t="shared" si="20"/>
        <v>0</v>
      </c>
      <c r="N118">
        <f t="shared" si="20"/>
        <v>0</v>
      </c>
      <c r="O118">
        <f t="shared" si="20"/>
        <v>0</v>
      </c>
      <c r="P118">
        <f t="shared" si="20"/>
        <v>0</v>
      </c>
      <c r="Q118">
        <f t="shared" si="20"/>
        <v>0</v>
      </c>
      <c r="R118">
        <f t="shared" si="20"/>
        <v>0</v>
      </c>
      <c r="S118">
        <f t="shared" si="20"/>
        <v>0</v>
      </c>
      <c r="T118">
        <f t="shared" si="20"/>
        <v>0</v>
      </c>
    </row>
    <row r="119" spans="1:20" x14ac:dyDescent="0.4">
      <c r="A119" t="s">
        <v>62</v>
      </c>
      <c r="C119" t="s">
        <v>74</v>
      </c>
      <c r="D119" t="s">
        <v>74</v>
      </c>
      <c r="E119" t="s">
        <v>74</v>
      </c>
      <c r="F119" t="s">
        <v>74</v>
      </c>
      <c r="G119" t="s">
        <v>74</v>
      </c>
      <c r="H119" t="s">
        <v>74</v>
      </c>
      <c r="I119" t="s">
        <v>74</v>
      </c>
      <c r="J119" t="e">
        <f t="shared" si="12"/>
        <v>#VALUE!</v>
      </c>
      <c r="M119">
        <f t="shared" si="20"/>
        <v>0</v>
      </c>
      <c r="N119">
        <f t="shared" si="20"/>
        <v>0</v>
      </c>
      <c r="O119">
        <f t="shared" si="20"/>
        <v>0</v>
      </c>
      <c r="P119">
        <f t="shared" si="20"/>
        <v>0</v>
      </c>
      <c r="Q119">
        <f t="shared" si="20"/>
        <v>0</v>
      </c>
      <c r="R119">
        <f t="shared" si="20"/>
        <v>0</v>
      </c>
      <c r="S119">
        <f t="shared" si="20"/>
        <v>0</v>
      </c>
      <c r="T119">
        <f t="shared" si="20"/>
        <v>0</v>
      </c>
    </row>
    <row r="120" spans="1:20" x14ac:dyDescent="0.4">
      <c r="A120" t="s">
        <v>75</v>
      </c>
      <c r="C120" t="s">
        <v>74</v>
      </c>
      <c r="D120" t="s">
        <v>74</v>
      </c>
      <c r="E120" t="s">
        <v>74</v>
      </c>
      <c r="F120" t="s">
        <v>74</v>
      </c>
      <c r="G120" t="s">
        <v>74</v>
      </c>
      <c r="H120" t="s">
        <v>74</v>
      </c>
      <c r="I120" t="s">
        <v>74</v>
      </c>
      <c r="J120" t="e">
        <f t="shared" si="12"/>
        <v>#VALUE!</v>
      </c>
      <c r="M120">
        <f t="shared" si="20"/>
        <v>0</v>
      </c>
      <c r="N120">
        <f t="shared" si="20"/>
        <v>0</v>
      </c>
      <c r="O120">
        <f t="shared" si="20"/>
        <v>0</v>
      </c>
      <c r="P120">
        <f t="shared" si="20"/>
        <v>0</v>
      </c>
      <c r="Q120">
        <f t="shared" si="20"/>
        <v>0</v>
      </c>
      <c r="R120">
        <f t="shared" si="20"/>
        <v>0</v>
      </c>
      <c r="S120">
        <f t="shared" si="20"/>
        <v>0</v>
      </c>
      <c r="T120">
        <f t="shared" si="20"/>
        <v>0</v>
      </c>
    </row>
    <row r="121" spans="1:20" x14ac:dyDescent="0.4">
      <c r="A121" t="s">
        <v>28</v>
      </c>
      <c r="C121">
        <v>37.4</v>
      </c>
      <c r="D121">
        <v>8.4</v>
      </c>
      <c r="E121">
        <v>165</v>
      </c>
      <c r="F121">
        <v>6</v>
      </c>
      <c r="G121">
        <v>252.8</v>
      </c>
      <c r="H121">
        <v>242.4</v>
      </c>
      <c r="I121">
        <v>608</v>
      </c>
      <c r="J121">
        <f t="shared" si="12"/>
        <v>3641.6000000000004</v>
      </c>
      <c r="L121">
        <f>IF($F$1=A121,A121,0)</f>
        <v>0</v>
      </c>
      <c r="M121">
        <f t="shared" ref="M121:T121" si="21">IF($F$1=$L$121,C121,0)</f>
        <v>0</v>
      </c>
      <c r="N121">
        <f t="shared" si="21"/>
        <v>0</v>
      </c>
      <c r="O121">
        <f t="shared" si="21"/>
        <v>0</v>
      </c>
      <c r="P121">
        <f t="shared" si="21"/>
        <v>0</v>
      </c>
      <c r="Q121">
        <f t="shared" si="21"/>
        <v>0</v>
      </c>
      <c r="R121">
        <f t="shared" si="21"/>
        <v>0</v>
      </c>
      <c r="S121">
        <f t="shared" si="21"/>
        <v>0</v>
      </c>
      <c r="T121">
        <f t="shared" si="21"/>
        <v>0</v>
      </c>
    </row>
    <row r="122" spans="1:20" x14ac:dyDescent="0.4">
      <c r="A122" t="s">
        <v>73</v>
      </c>
      <c r="C122" t="s">
        <v>74</v>
      </c>
      <c r="D122" t="s">
        <v>74</v>
      </c>
      <c r="E122" t="s">
        <v>74</v>
      </c>
      <c r="F122" t="s">
        <v>74</v>
      </c>
      <c r="G122" t="s">
        <v>74</v>
      </c>
      <c r="H122" t="s">
        <v>74</v>
      </c>
      <c r="I122" t="s">
        <v>74</v>
      </c>
      <c r="J122" t="e">
        <f t="shared" si="12"/>
        <v>#VALUE!</v>
      </c>
      <c r="M122">
        <f t="shared" ref="M122:T133" si="22">IF($F$1=$L$121,C122,0)</f>
        <v>0</v>
      </c>
      <c r="N122">
        <f t="shared" si="22"/>
        <v>0</v>
      </c>
      <c r="O122">
        <f t="shared" si="22"/>
        <v>0</v>
      </c>
      <c r="P122">
        <f t="shared" si="22"/>
        <v>0</v>
      </c>
      <c r="Q122">
        <f t="shared" si="22"/>
        <v>0</v>
      </c>
      <c r="R122">
        <f t="shared" si="22"/>
        <v>0</v>
      </c>
      <c r="S122">
        <f t="shared" si="22"/>
        <v>0</v>
      </c>
      <c r="T122">
        <f t="shared" si="22"/>
        <v>0</v>
      </c>
    </row>
    <row r="123" spans="1:20" x14ac:dyDescent="0.4">
      <c r="A123" t="s">
        <v>53</v>
      </c>
      <c r="C123">
        <v>23.3</v>
      </c>
      <c r="D123">
        <v>1.6</v>
      </c>
      <c r="E123">
        <v>169</v>
      </c>
      <c r="F123">
        <v>8</v>
      </c>
      <c r="G123">
        <v>217.6</v>
      </c>
      <c r="H123">
        <v>205</v>
      </c>
      <c r="I123">
        <v>279.89999999999998</v>
      </c>
      <c r="J123">
        <f t="shared" si="12"/>
        <v>2891.1</v>
      </c>
      <c r="M123">
        <f t="shared" si="22"/>
        <v>0</v>
      </c>
      <c r="N123">
        <f t="shared" si="22"/>
        <v>0</v>
      </c>
      <c r="O123">
        <f t="shared" si="22"/>
        <v>0</v>
      </c>
      <c r="P123">
        <f t="shared" si="22"/>
        <v>0</v>
      </c>
      <c r="Q123">
        <f t="shared" si="22"/>
        <v>0</v>
      </c>
      <c r="R123">
        <f t="shared" si="22"/>
        <v>0</v>
      </c>
      <c r="S123">
        <f t="shared" si="22"/>
        <v>0</v>
      </c>
      <c r="T123">
        <f t="shared" si="22"/>
        <v>0</v>
      </c>
    </row>
    <row r="124" spans="1:20" x14ac:dyDescent="0.4">
      <c r="A124" t="s">
        <v>54</v>
      </c>
      <c r="C124">
        <v>27.3</v>
      </c>
      <c r="D124">
        <v>3.8</v>
      </c>
      <c r="E124">
        <v>165</v>
      </c>
      <c r="F124">
        <v>7</v>
      </c>
      <c r="G124">
        <v>234.4</v>
      </c>
      <c r="H124">
        <v>222</v>
      </c>
      <c r="I124">
        <v>561.1</v>
      </c>
      <c r="J124">
        <f t="shared" si="12"/>
        <v>3373.9</v>
      </c>
      <c r="M124">
        <f t="shared" si="22"/>
        <v>0</v>
      </c>
      <c r="N124">
        <f t="shared" si="22"/>
        <v>0</v>
      </c>
      <c r="O124">
        <f t="shared" si="22"/>
        <v>0</v>
      </c>
      <c r="P124">
        <f t="shared" si="22"/>
        <v>0</v>
      </c>
      <c r="Q124">
        <f t="shared" si="22"/>
        <v>0</v>
      </c>
      <c r="R124">
        <f t="shared" si="22"/>
        <v>0</v>
      </c>
      <c r="S124">
        <f t="shared" si="22"/>
        <v>0</v>
      </c>
      <c r="T124">
        <f t="shared" si="22"/>
        <v>0</v>
      </c>
    </row>
    <row r="125" spans="1:20" x14ac:dyDescent="0.4">
      <c r="A125" t="s">
        <v>55</v>
      </c>
      <c r="C125">
        <v>32.5</v>
      </c>
      <c r="D125">
        <v>6.4</v>
      </c>
      <c r="E125">
        <v>164</v>
      </c>
      <c r="F125">
        <v>4</v>
      </c>
      <c r="G125">
        <v>237</v>
      </c>
      <c r="H125">
        <v>229.6</v>
      </c>
      <c r="I125">
        <v>554.9</v>
      </c>
      <c r="J125">
        <f t="shared" si="12"/>
        <v>3398.9</v>
      </c>
      <c r="M125">
        <f t="shared" si="22"/>
        <v>0</v>
      </c>
      <c r="N125">
        <f t="shared" si="22"/>
        <v>0</v>
      </c>
      <c r="O125">
        <f t="shared" si="22"/>
        <v>0</v>
      </c>
      <c r="P125">
        <f t="shared" si="22"/>
        <v>0</v>
      </c>
      <c r="Q125">
        <f t="shared" si="22"/>
        <v>0</v>
      </c>
      <c r="R125">
        <f t="shared" si="22"/>
        <v>0</v>
      </c>
      <c r="S125">
        <f t="shared" si="22"/>
        <v>0</v>
      </c>
      <c r="T125">
        <f t="shared" si="22"/>
        <v>0</v>
      </c>
    </row>
    <row r="126" spans="1:20" x14ac:dyDescent="0.4">
      <c r="A126" t="s">
        <v>56</v>
      </c>
      <c r="C126">
        <v>37.5</v>
      </c>
      <c r="D126">
        <v>9.6</v>
      </c>
      <c r="E126">
        <v>166</v>
      </c>
      <c r="F126">
        <v>5</v>
      </c>
      <c r="G126">
        <v>260.89999999999998</v>
      </c>
      <c r="H126">
        <v>250.8</v>
      </c>
      <c r="I126">
        <v>660.9</v>
      </c>
      <c r="J126">
        <f t="shared" si="12"/>
        <v>3791.7</v>
      </c>
      <c r="M126">
        <f t="shared" si="22"/>
        <v>0</v>
      </c>
      <c r="N126">
        <f t="shared" si="22"/>
        <v>0</v>
      </c>
      <c r="O126">
        <f t="shared" si="22"/>
        <v>0</v>
      </c>
      <c r="P126">
        <f t="shared" si="22"/>
        <v>0</v>
      </c>
      <c r="Q126">
        <f t="shared" si="22"/>
        <v>0</v>
      </c>
      <c r="R126">
        <f t="shared" si="22"/>
        <v>0</v>
      </c>
      <c r="S126">
        <f t="shared" si="22"/>
        <v>0</v>
      </c>
      <c r="T126">
        <f t="shared" si="22"/>
        <v>0</v>
      </c>
    </row>
    <row r="127" spans="1:20" x14ac:dyDescent="0.4">
      <c r="A127" t="s">
        <v>57</v>
      </c>
      <c r="C127">
        <v>42.4</v>
      </c>
      <c r="D127">
        <v>10.7</v>
      </c>
      <c r="E127">
        <v>165</v>
      </c>
      <c r="F127">
        <v>5</v>
      </c>
      <c r="G127">
        <v>264.60000000000002</v>
      </c>
      <c r="H127">
        <v>254.7</v>
      </c>
      <c r="I127">
        <v>711.3</v>
      </c>
      <c r="J127">
        <f t="shared" si="12"/>
        <v>3886.5</v>
      </c>
      <c r="M127">
        <f t="shared" si="22"/>
        <v>0</v>
      </c>
      <c r="N127">
        <f t="shared" si="22"/>
        <v>0</v>
      </c>
      <c r="O127">
        <f t="shared" si="22"/>
        <v>0</v>
      </c>
      <c r="P127">
        <f t="shared" si="22"/>
        <v>0</v>
      </c>
      <c r="Q127">
        <f t="shared" si="22"/>
        <v>0</v>
      </c>
      <c r="R127">
        <f t="shared" si="22"/>
        <v>0</v>
      </c>
      <c r="S127">
        <f t="shared" si="22"/>
        <v>0</v>
      </c>
      <c r="T127">
        <f t="shared" si="22"/>
        <v>0</v>
      </c>
    </row>
    <row r="128" spans="1:20" x14ac:dyDescent="0.4">
      <c r="A128" t="s">
        <v>58</v>
      </c>
      <c r="C128">
        <v>47.5</v>
      </c>
      <c r="D128">
        <v>12.7</v>
      </c>
      <c r="E128">
        <v>164</v>
      </c>
      <c r="F128">
        <v>4</v>
      </c>
      <c r="G128">
        <v>284.60000000000002</v>
      </c>
      <c r="H128">
        <v>275.8</v>
      </c>
      <c r="I128">
        <v>777</v>
      </c>
      <c r="J128">
        <f t="shared" si="12"/>
        <v>4192.2000000000007</v>
      </c>
      <c r="M128">
        <f t="shared" si="22"/>
        <v>0</v>
      </c>
      <c r="N128">
        <f t="shared" si="22"/>
        <v>0</v>
      </c>
      <c r="O128">
        <f t="shared" si="22"/>
        <v>0</v>
      </c>
      <c r="P128">
        <f t="shared" si="22"/>
        <v>0</v>
      </c>
      <c r="Q128">
        <f t="shared" si="22"/>
        <v>0</v>
      </c>
      <c r="R128">
        <f t="shared" si="22"/>
        <v>0</v>
      </c>
      <c r="S128">
        <f t="shared" si="22"/>
        <v>0</v>
      </c>
      <c r="T128">
        <f t="shared" si="22"/>
        <v>0</v>
      </c>
    </row>
    <row r="129" spans="1:20" x14ac:dyDescent="0.4">
      <c r="A129" t="s">
        <v>59</v>
      </c>
      <c r="C129">
        <v>52.7</v>
      </c>
      <c r="D129">
        <v>15.6</v>
      </c>
      <c r="E129">
        <v>164</v>
      </c>
      <c r="F129">
        <v>5</v>
      </c>
      <c r="G129">
        <v>288.5</v>
      </c>
      <c r="H129">
        <v>279</v>
      </c>
      <c r="I129">
        <v>848.8</v>
      </c>
      <c r="J129">
        <f t="shared" si="12"/>
        <v>4310.8</v>
      </c>
      <c r="M129">
        <f t="shared" si="22"/>
        <v>0</v>
      </c>
      <c r="N129">
        <f t="shared" si="22"/>
        <v>0</v>
      </c>
      <c r="O129">
        <f t="shared" si="22"/>
        <v>0</v>
      </c>
      <c r="P129">
        <f t="shared" si="22"/>
        <v>0</v>
      </c>
      <c r="Q129">
        <f t="shared" si="22"/>
        <v>0</v>
      </c>
      <c r="R129">
        <f t="shared" si="22"/>
        <v>0</v>
      </c>
      <c r="S129">
        <f t="shared" si="22"/>
        <v>0</v>
      </c>
      <c r="T129">
        <f t="shared" si="22"/>
        <v>0</v>
      </c>
    </row>
    <row r="130" spans="1:20" x14ac:dyDescent="0.4">
      <c r="A130" t="s">
        <v>60</v>
      </c>
      <c r="C130">
        <v>57.6</v>
      </c>
      <c r="D130">
        <v>18.600000000000001</v>
      </c>
      <c r="E130">
        <v>167</v>
      </c>
      <c r="F130">
        <v>5</v>
      </c>
      <c r="G130">
        <v>309.89999999999998</v>
      </c>
      <c r="H130">
        <v>296.39999999999998</v>
      </c>
      <c r="I130">
        <v>944.5</v>
      </c>
      <c r="J130">
        <f t="shared" si="12"/>
        <v>4663.2999999999993</v>
      </c>
      <c r="M130">
        <f t="shared" si="22"/>
        <v>0</v>
      </c>
      <c r="N130">
        <f t="shared" si="22"/>
        <v>0</v>
      </c>
      <c r="O130">
        <f t="shared" si="22"/>
        <v>0</v>
      </c>
      <c r="P130">
        <f t="shared" si="22"/>
        <v>0</v>
      </c>
      <c r="Q130">
        <f t="shared" si="22"/>
        <v>0</v>
      </c>
      <c r="R130">
        <f t="shared" si="22"/>
        <v>0</v>
      </c>
      <c r="S130">
        <f t="shared" si="22"/>
        <v>0</v>
      </c>
      <c r="T130">
        <f t="shared" si="22"/>
        <v>0</v>
      </c>
    </row>
    <row r="131" spans="1:20" x14ac:dyDescent="0.4">
      <c r="A131" t="s">
        <v>61</v>
      </c>
      <c r="C131">
        <v>62.4</v>
      </c>
      <c r="D131">
        <v>13.8</v>
      </c>
      <c r="E131">
        <v>166</v>
      </c>
      <c r="F131">
        <v>3</v>
      </c>
      <c r="G131">
        <v>234.9</v>
      </c>
      <c r="H131">
        <v>229.8</v>
      </c>
      <c r="I131">
        <v>382.2</v>
      </c>
      <c r="J131">
        <f t="shared" si="12"/>
        <v>3201</v>
      </c>
      <c r="M131">
        <f>IF($F$1=$L$121,C131,0)</f>
        <v>0</v>
      </c>
      <c r="N131">
        <f t="shared" si="22"/>
        <v>0</v>
      </c>
      <c r="O131">
        <f t="shared" si="22"/>
        <v>0</v>
      </c>
      <c r="P131">
        <f t="shared" si="22"/>
        <v>0</v>
      </c>
      <c r="Q131">
        <f t="shared" si="22"/>
        <v>0</v>
      </c>
      <c r="R131">
        <f t="shared" si="22"/>
        <v>0</v>
      </c>
      <c r="S131">
        <f t="shared" si="22"/>
        <v>0</v>
      </c>
      <c r="T131">
        <f t="shared" si="22"/>
        <v>0</v>
      </c>
    </row>
    <row r="132" spans="1:20" x14ac:dyDescent="0.4">
      <c r="A132" t="s">
        <v>62</v>
      </c>
      <c r="C132">
        <v>67.099999999999994</v>
      </c>
      <c r="D132">
        <v>25.7</v>
      </c>
      <c r="E132">
        <v>167</v>
      </c>
      <c r="F132">
        <v>3</v>
      </c>
      <c r="G132">
        <v>225.4</v>
      </c>
      <c r="H132">
        <v>219.8</v>
      </c>
      <c r="I132">
        <v>280.60000000000002</v>
      </c>
      <c r="J132">
        <f t="shared" si="12"/>
        <v>2985.4</v>
      </c>
      <c r="M132">
        <f t="shared" si="22"/>
        <v>0</v>
      </c>
      <c r="N132">
        <f t="shared" si="22"/>
        <v>0</v>
      </c>
      <c r="O132">
        <f t="shared" si="22"/>
        <v>0</v>
      </c>
      <c r="P132">
        <f t="shared" si="22"/>
        <v>0</v>
      </c>
      <c r="Q132">
        <f t="shared" si="22"/>
        <v>0</v>
      </c>
      <c r="R132">
        <f t="shared" si="22"/>
        <v>0</v>
      </c>
      <c r="S132">
        <f t="shared" si="22"/>
        <v>0</v>
      </c>
      <c r="T132">
        <f t="shared" si="22"/>
        <v>0</v>
      </c>
    </row>
    <row r="133" spans="1:20" x14ac:dyDescent="0.4">
      <c r="A133" t="s">
        <v>75</v>
      </c>
      <c r="C133">
        <v>72.900000000000006</v>
      </c>
      <c r="D133">
        <v>16.5</v>
      </c>
      <c r="E133">
        <v>140</v>
      </c>
      <c r="F133">
        <v>10</v>
      </c>
      <c r="G133">
        <v>198.5</v>
      </c>
      <c r="H133">
        <v>184.4</v>
      </c>
      <c r="I133">
        <v>62</v>
      </c>
      <c r="J133">
        <f t="shared" ref="J133:J196" si="23">(G133*12)+I133</f>
        <v>2444</v>
      </c>
      <c r="M133">
        <f t="shared" si="22"/>
        <v>0</v>
      </c>
      <c r="N133">
        <f t="shared" si="22"/>
        <v>0</v>
      </c>
      <c r="O133">
        <f t="shared" si="22"/>
        <v>0</v>
      </c>
      <c r="P133">
        <f t="shared" si="22"/>
        <v>0</v>
      </c>
      <c r="Q133">
        <f t="shared" si="22"/>
        <v>0</v>
      </c>
      <c r="R133">
        <f t="shared" si="22"/>
        <v>0</v>
      </c>
      <c r="S133">
        <f t="shared" si="22"/>
        <v>0</v>
      </c>
      <c r="T133">
        <f t="shared" si="22"/>
        <v>0</v>
      </c>
    </row>
    <row r="134" spans="1:20" x14ac:dyDescent="0.4">
      <c r="A134" t="s">
        <v>29</v>
      </c>
      <c r="C134">
        <v>38.4</v>
      </c>
      <c r="D134">
        <v>8.9</v>
      </c>
      <c r="E134">
        <v>166</v>
      </c>
      <c r="F134">
        <v>3</v>
      </c>
      <c r="G134">
        <v>255.1</v>
      </c>
      <c r="H134">
        <v>249.1</v>
      </c>
      <c r="I134">
        <v>741.9</v>
      </c>
      <c r="J134">
        <f t="shared" si="23"/>
        <v>3803.1</v>
      </c>
      <c r="L134">
        <f>IF($F$1=A134,A134,0)</f>
        <v>0</v>
      </c>
      <c r="M134">
        <f t="shared" ref="M134:T134" si="24">IF($F$1=$L$134,C134,0)</f>
        <v>0</v>
      </c>
      <c r="N134">
        <f t="shared" si="24"/>
        <v>0</v>
      </c>
      <c r="O134">
        <f t="shared" si="24"/>
        <v>0</v>
      </c>
      <c r="P134">
        <f t="shared" si="24"/>
        <v>0</v>
      </c>
      <c r="Q134">
        <f t="shared" si="24"/>
        <v>0</v>
      </c>
      <c r="R134">
        <f t="shared" si="24"/>
        <v>0</v>
      </c>
      <c r="S134">
        <f t="shared" si="24"/>
        <v>0</v>
      </c>
      <c r="T134">
        <f t="shared" si="24"/>
        <v>0</v>
      </c>
    </row>
    <row r="135" spans="1:20" x14ac:dyDescent="0.4">
      <c r="A135" t="s">
        <v>73</v>
      </c>
      <c r="C135" t="s">
        <v>74</v>
      </c>
      <c r="D135" t="s">
        <v>74</v>
      </c>
      <c r="E135" t="s">
        <v>74</v>
      </c>
      <c r="F135" t="s">
        <v>74</v>
      </c>
      <c r="G135" t="s">
        <v>74</v>
      </c>
      <c r="H135" t="s">
        <v>74</v>
      </c>
      <c r="I135" t="s">
        <v>74</v>
      </c>
      <c r="J135" t="e">
        <f t="shared" si="23"/>
        <v>#VALUE!</v>
      </c>
      <c r="M135">
        <f t="shared" ref="M135:T146" si="25">IF($F$1=$L$134,C135,0)</f>
        <v>0</v>
      </c>
      <c r="N135">
        <f t="shared" si="25"/>
        <v>0</v>
      </c>
      <c r="O135">
        <f t="shared" si="25"/>
        <v>0</v>
      </c>
      <c r="P135">
        <f t="shared" si="25"/>
        <v>0</v>
      </c>
      <c r="Q135">
        <f t="shared" si="25"/>
        <v>0</v>
      </c>
      <c r="R135">
        <f t="shared" si="25"/>
        <v>0</v>
      </c>
      <c r="S135">
        <f t="shared" si="25"/>
        <v>0</v>
      </c>
      <c r="T135">
        <f t="shared" si="25"/>
        <v>0</v>
      </c>
    </row>
    <row r="136" spans="1:20" x14ac:dyDescent="0.4">
      <c r="A136" t="s">
        <v>53</v>
      </c>
      <c r="C136">
        <v>22.8</v>
      </c>
      <c r="D136">
        <v>2</v>
      </c>
      <c r="E136">
        <v>170</v>
      </c>
      <c r="F136">
        <v>3</v>
      </c>
      <c r="G136">
        <v>221.4</v>
      </c>
      <c r="H136">
        <v>215.8</v>
      </c>
      <c r="I136">
        <v>474.1</v>
      </c>
      <c r="J136">
        <f t="shared" si="23"/>
        <v>3130.9</v>
      </c>
      <c r="M136">
        <f t="shared" si="25"/>
        <v>0</v>
      </c>
      <c r="N136">
        <f t="shared" si="25"/>
        <v>0</v>
      </c>
      <c r="O136">
        <f t="shared" si="25"/>
        <v>0</v>
      </c>
      <c r="P136">
        <f t="shared" si="25"/>
        <v>0</v>
      </c>
      <c r="Q136">
        <f t="shared" si="25"/>
        <v>0</v>
      </c>
      <c r="R136">
        <f t="shared" si="25"/>
        <v>0</v>
      </c>
      <c r="S136">
        <f t="shared" si="25"/>
        <v>0</v>
      </c>
      <c r="T136">
        <f t="shared" si="25"/>
        <v>0</v>
      </c>
    </row>
    <row r="137" spans="1:20" x14ac:dyDescent="0.4">
      <c r="A137" t="s">
        <v>54</v>
      </c>
      <c r="C137">
        <v>27.2</v>
      </c>
      <c r="D137">
        <v>4.5999999999999996</v>
      </c>
      <c r="E137">
        <v>167</v>
      </c>
      <c r="F137">
        <v>3</v>
      </c>
      <c r="G137">
        <v>241.6</v>
      </c>
      <c r="H137">
        <v>234.9</v>
      </c>
      <c r="I137">
        <v>715.4</v>
      </c>
      <c r="J137">
        <f t="shared" si="23"/>
        <v>3614.6</v>
      </c>
      <c r="M137">
        <f t="shared" si="25"/>
        <v>0</v>
      </c>
      <c r="N137">
        <f t="shared" si="25"/>
        <v>0</v>
      </c>
      <c r="O137">
        <f t="shared" si="25"/>
        <v>0</v>
      </c>
      <c r="P137">
        <f t="shared" si="25"/>
        <v>0</v>
      </c>
      <c r="Q137">
        <f t="shared" si="25"/>
        <v>0</v>
      </c>
      <c r="R137">
        <f t="shared" si="25"/>
        <v>0</v>
      </c>
      <c r="S137">
        <f t="shared" si="25"/>
        <v>0</v>
      </c>
      <c r="T137">
        <f t="shared" si="25"/>
        <v>0</v>
      </c>
    </row>
    <row r="138" spans="1:20" x14ac:dyDescent="0.4">
      <c r="A138" t="s">
        <v>55</v>
      </c>
      <c r="C138">
        <v>32.6</v>
      </c>
      <c r="D138">
        <v>7.4</v>
      </c>
      <c r="E138">
        <v>166</v>
      </c>
      <c r="F138">
        <v>3</v>
      </c>
      <c r="G138">
        <v>252</v>
      </c>
      <c r="H138">
        <v>246.6</v>
      </c>
      <c r="I138">
        <v>730.4</v>
      </c>
      <c r="J138">
        <f t="shared" si="23"/>
        <v>3754.4</v>
      </c>
      <c r="M138">
        <f t="shared" si="25"/>
        <v>0</v>
      </c>
      <c r="N138">
        <f t="shared" si="25"/>
        <v>0</v>
      </c>
      <c r="O138">
        <f t="shared" si="25"/>
        <v>0</v>
      </c>
      <c r="P138">
        <f t="shared" si="25"/>
        <v>0</v>
      </c>
      <c r="Q138">
        <f t="shared" si="25"/>
        <v>0</v>
      </c>
      <c r="R138">
        <f t="shared" si="25"/>
        <v>0</v>
      </c>
      <c r="S138">
        <f t="shared" si="25"/>
        <v>0</v>
      </c>
      <c r="T138">
        <f t="shared" si="25"/>
        <v>0</v>
      </c>
    </row>
    <row r="139" spans="1:20" x14ac:dyDescent="0.4">
      <c r="A139" t="s">
        <v>56</v>
      </c>
      <c r="C139">
        <v>37.299999999999997</v>
      </c>
      <c r="D139">
        <v>9.8000000000000007</v>
      </c>
      <c r="E139">
        <v>163</v>
      </c>
      <c r="F139">
        <v>4</v>
      </c>
      <c r="G139">
        <v>262.2</v>
      </c>
      <c r="H139">
        <v>255.3</v>
      </c>
      <c r="I139">
        <v>813.2</v>
      </c>
      <c r="J139">
        <f t="shared" si="23"/>
        <v>3959.5999999999995</v>
      </c>
      <c r="M139">
        <f t="shared" si="25"/>
        <v>0</v>
      </c>
      <c r="N139">
        <f t="shared" si="25"/>
        <v>0</v>
      </c>
      <c r="O139">
        <f t="shared" si="25"/>
        <v>0</v>
      </c>
      <c r="P139">
        <f t="shared" si="25"/>
        <v>0</v>
      </c>
      <c r="Q139">
        <f t="shared" si="25"/>
        <v>0</v>
      </c>
      <c r="R139">
        <f t="shared" si="25"/>
        <v>0</v>
      </c>
      <c r="S139">
        <f t="shared" si="25"/>
        <v>0</v>
      </c>
      <c r="T139">
        <f t="shared" si="25"/>
        <v>0</v>
      </c>
    </row>
    <row r="140" spans="1:20" x14ac:dyDescent="0.4">
      <c r="A140" t="s">
        <v>57</v>
      </c>
      <c r="C140">
        <v>42.5</v>
      </c>
      <c r="D140">
        <v>10.6</v>
      </c>
      <c r="E140">
        <v>165</v>
      </c>
      <c r="F140">
        <v>4</v>
      </c>
      <c r="G140">
        <v>262.7</v>
      </c>
      <c r="H140">
        <v>254.9</v>
      </c>
      <c r="I140">
        <v>804.1</v>
      </c>
      <c r="J140">
        <f t="shared" si="23"/>
        <v>3956.4999999999995</v>
      </c>
      <c r="M140">
        <f t="shared" si="25"/>
        <v>0</v>
      </c>
      <c r="N140">
        <f t="shared" si="25"/>
        <v>0</v>
      </c>
      <c r="O140">
        <f t="shared" si="25"/>
        <v>0</v>
      </c>
      <c r="P140">
        <f t="shared" si="25"/>
        <v>0</v>
      </c>
      <c r="Q140">
        <f t="shared" si="25"/>
        <v>0</v>
      </c>
      <c r="R140">
        <f t="shared" si="25"/>
        <v>0</v>
      </c>
      <c r="S140">
        <f t="shared" si="25"/>
        <v>0</v>
      </c>
      <c r="T140">
        <f t="shared" si="25"/>
        <v>0</v>
      </c>
    </row>
    <row r="141" spans="1:20" x14ac:dyDescent="0.4">
      <c r="A141" t="s">
        <v>58</v>
      </c>
      <c r="C141">
        <v>47.4</v>
      </c>
      <c r="D141">
        <v>12.5</v>
      </c>
      <c r="E141">
        <v>166</v>
      </c>
      <c r="F141">
        <v>3</v>
      </c>
      <c r="G141">
        <v>278.5</v>
      </c>
      <c r="H141">
        <v>272.2</v>
      </c>
      <c r="I141">
        <v>856.1</v>
      </c>
      <c r="J141">
        <f t="shared" si="23"/>
        <v>4198.1000000000004</v>
      </c>
      <c r="M141">
        <f t="shared" si="25"/>
        <v>0</v>
      </c>
      <c r="N141">
        <f t="shared" si="25"/>
        <v>0</v>
      </c>
      <c r="O141">
        <f t="shared" si="25"/>
        <v>0</v>
      </c>
      <c r="P141">
        <f t="shared" si="25"/>
        <v>0</v>
      </c>
      <c r="Q141">
        <f t="shared" si="25"/>
        <v>0</v>
      </c>
      <c r="R141">
        <f t="shared" si="25"/>
        <v>0</v>
      </c>
      <c r="S141">
        <f t="shared" si="25"/>
        <v>0</v>
      </c>
      <c r="T141">
        <f t="shared" si="25"/>
        <v>0</v>
      </c>
    </row>
    <row r="142" spans="1:20" x14ac:dyDescent="0.4">
      <c r="A142" t="s">
        <v>59</v>
      </c>
      <c r="C142">
        <v>52.5</v>
      </c>
      <c r="D142">
        <v>14.7</v>
      </c>
      <c r="E142">
        <v>166</v>
      </c>
      <c r="F142">
        <v>2</v>
      </c>
      <c r="G142">
        <v>283.89999999999998</v>
      </c>
      <c r="H142">
        <v>279</v>
      </c>
      <c r="I142">
        <v>948.1</v>
      </c>
      <c r="J142">
        <f t="shared" si="23"/>
        <v>4354.8999999999996</v>
      </c>
      <c r="M142">
        <f t="shared" si="25"/>
        <v>0</v>
      </c>
      <c r="N142">
        <f t="shared" si="25"/>
        <v>0</v>
      </c>
      <c r="O142">
        <f t="shared" si="25"/>
        <v>0</v>
      </c>
      <c r="P142">
        <f t="shared" si="25"/>
        <v>0</v>
      </c>
      <c r="Q142">
        <f t="shared" si="25"/>
        <v>0</v>
      </c>
      <c r="R142">
        <f t="shared" si="25"/>
        <v>0</v>
      </c>
      <c r="S142">
        <f t="shared" si="25"/>
        <v>0</v>
      </c>
      <c r="T142">
        <f t="shared" si="25"/>
        <v>0</v>
      </c>
    </row>
    <row r="143" spans="1:20" x14ac:dyDescent="0.4">
      <c r="A143" t="s">
        <v>60</v>
      </c>
      <c r="C143">
        <v>57.6</v>
      </c>
      <c r="D143">
        <v>13.7</v>
      </c>
      <c r="E143">
        <v>166</v>
      </c>
      <c r="F143">
        <v>2</v>
      </c>
      <c r="G143">
        <v>275.39999999999998</v>
      </c>
      <c r="H143">
        <v>270.7</v>
      </c>
      <c r="I143">
        <v>875.6</v>
      </c>
      <c r="J143">
        <f t="shared" si="23"/>
        <v>4180.3999999999996</v>
      </c>
      <c r="M143">
        <f t="shared" si="25"/>
        <v>0</v>
      </c>
      <c r="N143">
        <f t="shared" si="25"/>
        <v>0</v>
      </c>
      <c r="O143">
        <f t="shared" si="25"/>
        <v>0</v>
      </c>
      <c r="P143">
        <f t="shared" si="25"/>
        <v>0</v>
      </c>
      <c r="Q143">
        <f t="shared" si="25"/>
        <v>0</v>
      </c>
      <c r="R143">
        <f t="shared" si="25"/>
        <v>0</v>
      </c>
      <c r="S143">
        <f t="shared" si="25"/>
        <v>0</v>
      </c>
      <c r="T143">
        <f t="shared" si="25"/>
        <v>0</v>
      </c>
    </row>
    <row r="144" spans="1:20" x14ac:dyDescent="0.4">
      <c r="A144" t="s">
        <v>61</v>
      </c>
      <c r="C144">
        <v>62.3</v>
      </c>
      <c r="D144">
        <v>17.399999999999999</v>
      </c>
      <c r="E144">
        <v>165</v>
      </c>
      <c r="F144">
        <v>2</v>
      </c>
      <c r="G144">
        <v>258.7</v>
      </c>
      <c r="H144">
        <v>255.2</v>
      </c>
      <c r="I144">
        <v>675.3</v>
      </c>
      <c r="J144">
        <f t="shared" si="23"/>
        <v>3779.7</v>
      </c>
      <c r="M144">
        <f t="shared" si="25"/>
        <v>0</v>
      </c>
      <c r="N144">
        <f t="shared" si="25"/>
        <v>0</v>
      </c>
      <c r="O144">
        <f t="shared" si="25"/>
        <v>0</v>
      </c>
      <c r="P144">
        <f t="shared" si="25"/>
        <v>0</v>
      </c>
      <c r="Q144">
        <f t="shared" si="25"/>
        <v>0</v>
      </c>
      <c r="R144">
        <f t="shared" si="25"/>
        <v>0</v>
      </c>
      <c r="S144">
        <f t="shared" si="25"/>
        <v>0</v>
      </c>
      <c r="T144">
        <f t="shared" si="25"/>
        <v>0</v>
      </c>
    </row>
    <row r="145" spans="1:20" x14ac:dyDescent="0.4">
      <c r="A145" t="s">
        <v>62</v>
      </c>
      <c r="C145">
        <v>66.900000000000006</v>
      </c>
      <c r="D145">
        <v>23.5</v>
      </c>
      <c r="E145">
        <v>166</v>
      </c>
      <c r="F145">
        <v>4</v>
      </c>
      <c r="G145">
        <v>253.3</v>
      </c>
      <c r="H145">
        <v>246.2</v>
      </c>
      <c r="I145">
        <v>656.7</v>
      </c>
      <c r="J145">
        <f t="shared" si="23"/>
        <v>3696.3</v>
      </c>
      <c r="M145">
        <f t="shared" si="25"/>
        <v>0</v>
      </c>
      <c r="N145">
        <f t="shared" si="25"/>
        <v>0</v>
      </c>
      <c r="O145">
        <f t="shared" si="25"/>
        <v>0</v>
      </c>
      <c r="P145">
        <f t="shared" si="25"/>
        <v>0</v>
      </c>
      <c r="Q145">
        <f t="shared" si="25"/>
        <v>0</v>
      </c>
      <c r="R145">
        <f t="shared" si="25"/>
        <v>0</v>
      </c>
      <c r="S145">
        <f t="shared" si="25"/>
        <v>0</v>
      </c>
      <c r="T145">
        <f t="shared" si="25"/>
        <v>0</v>
      </c>
    </row>
    <row r="146" spans="1:20" x14ac:dyDescent="0.4">
      <c r="A146" t="s">
        <v>75</v>
      </c>
      <c r="C146">
        <v>74.5</v>
      </c>
      <c r="D146">
        <v>28.2</v>
      </c>
      <c r="E146">
        <v>167</v>
      </c>
      <c r="F146">
        <v>0</v>
      </c>
      <c r="G146">
        <v>279.10000000000002</v>
      </c>
      <c r="H146">
        <v>278.10000000000002</v>
      </c>
      <c r="I146">
        <v>819.1</v>
      </c>
      <c r="J146">
        <f t="shared" si="23"/>
        <v>4168.3</v>
      </c>
      <c r="M146">
        <f t="shared" si="25"/>
        <v>0</v>
      </c>
      <c r="N146">
        <f t="shared" si="25"/>
        <v>0</v>
      </c>
      <c r="O146">
        <f t="shared" si="25"/>
        <v>0</v>
      </c>
      <c r="P146">
        <f t="shared" si="25"/>
        <v>0</v>
      </c>
      <c r="Q146">
        <f t="shared" si="25"/>
        <v>0</v>
      </c>
      <c r="R146">
        <f t="shared" si="25"/>
        <v>0</v>
      </c>
      <c r="S146">
        <f t="shared" si="25"/>
        <v>0</v>
      </c>
      <c r="T146">
        <f t="shared" si="25"/>
        <v>0</v>
      </c>
    </row>
    <row r="147" spans="1:20" x14ac:dyDescent="0.4">
      <c r="A147" t="s">
        <v>30</v>
      </c>
      <c r="C147">
        <v>52.5</v>
      </c>
      <c r="D147">
        <v>10.4</v>
      </c>
      <c r="E147">
        <v>166</v>
      </c>
      <c r="F147">
        <v>5</v>
      </c>
      <c r="G147">
        <v>275</v>
      </c>
      <c r="H147">
        <v>265.8</v>
      </c>
      <c r="I147">
        <v>600.29999999999995</v>
      </c>
      <c r="J147">
        <f t="shared" si="23"/>
        <v>3900.3</v>
      </c>
      <c r="L147">
        <f>IF($F$1=A147,A147,0)</f>
        <v>0</v>
      </c>
      <c r="M147">
        <f t="shared" ref="M147:T147" si="26">IF($F$1=$L$147,C147,0)</f>
        <v>0</v>
      </c>
      <c r="N147">
        <f t="shared" si="26"/>
        <v>0</v>
      </c>
      <c r="O147">
        <f t="shared" si="26"/>
        <v>0</v>
      </c>
      <c r="P147">
        <f t="shared" si="26"/>
        <v>0</v>
      </c>
      <c r="Q147">
        <f t="shared" si="26"/>
        <v>0</v>
      </c>
      <c r="R147">
        <f t="shared" si="26"/>
        <v>0</v>
      </c>
      <c r="S147">
        <f t="shared" si="26"/>
        <v>0</v>
      </c>
      <c r="T147">
        <f t="shared" si="26"/>
        <v>0</v>
      </c>
    </row>
    <row r="148" spans="1:20" x14ac:dyDescent="0.4">
      <c r="A148" t="s">
        <v>73</v>
      </c>
      <c r="C148" t="s">
        <v>74</v>
      </c>
      <c r="D148" t="s">
        <v>74</v>
      </c>
      <c r="E148" t="s">
        <v>74</v>
      </c>
      <c r="F148" t="s">
        <v>74</v>
      </c>
      <c r="G148" t="s">
        <v>74</v>
      </c>
      <c r="H148" t="s">
        <v>74</v>
      </c>
      <c r="I148" t="s">
        <v>74</v>
      </c>
      <c r="J148" t="e">
        <f t="shared" si="23"/>
        <v>#VALUE!</v>
      </c>
      <c r="M148">
        <f t="shared" ref="M148:T159" si="27">IF($F$1=$L$147,C148,0)</f>
        <v>0</v>
      </c>
      <c r="N148">
        <f t="shared" si="27"/>
        <v>0</v>
      </c>
      <c r="O148">
        <f t="shared" si="27"/>
        <v>0</v>
      </c>
      <c r="P148">
        <f t="shared" si="27"/>
        <v>0</v>
      </c>
      <c r="Q148">
        <f t="shared" si="27"/>
        <v>0</v>
      </c>
      <c r="R148">
        <f t="shared" si="27"/>
        <v>0</v>
      </c>
      <c r="S148">
        <f t="shared" si="27"/>
        <v>0</v>
      </c>
      <c r="T148">
        <f t="shared" si="27"/>
        <v>0</v>
      </c>
    </row>
    <row r="149" spans="1:20" x14ac:dyDescent="0.4">
      <c r="A149" t="s">
        <v>53</v>
      </c>
      <c r="C149">
        <v>23.2</v>
      </c>
      <c r="D149">
        <v>3.8</v>
      </c>
      <c r="E149">
        <v>153</v>
      </c>
      <c r="F149">
        <v>4</v>
      </c>
      <c r="G149">
        <v>210.8</v>
      </c>
      <c r="H149">
        <v>196.5</v>
      </c>
      <c r="I149">
        <v>668</v>
      </c>
      <c r="J149">
        <f t="shared" si="23"/>
        <v>3197.6000000000004</v>
      </c>
      <c r="M149">
        <f t="shared" si="27"/>
        <v>0</v>
      </c>
      <c r="N149">
        <f t="shared" si="27"/>
        <v>0</v>
      </c>
      <c r="O149">
        <f t="shared" si="27"/>
        <v>0</v>
      </c>
      <c r="P149">
        <f t="shared" si="27"/>
        <v>0</v>
      </c>
      <c r="Q149">
        <f t="shared" si="27"/>
        <v>0</v>
      </c>
      <c r="R149">
        <f t="shared" si="27"/>
        <v>0</v>
      </c>
      <c r="S149">
        <f t="shared" si="27"/>
        <v>0</v>
      </c>
      <c r="T149">
        <f t="shared" si="27"/>
        <v>0</v>
      </c>
    </row>
    <row r="150" spans="1:20" x14ac:dyDescent="0.4">
      <c r="A150" t="s">
        <v>54</v>
      </c>
      <c r="C150">
        <v>28.5</v>
      </c>
      <c r="D150">
        <v>7.1</v>
      </c>
      <c r="E150">
        <v>163</v>
      </c>
      <c r="F150">
        <v>1</v>
      </c>
      <c r="G150">
        <v>217.9</v>
      </c>
      <c r="H150">
        <v>212.6</v>
      </c>
      <c r="I150">
        <v>587</v>
      </c>
      <c r="J150">
        <f t="shared" si="23"/>
        <v>3201.8</v>
      </c>
      <c r="M150">
        <f t="shared" si="27"/>
        <v>0</v>
      </c>
      <c r="N150">
        <f t="shared" si="27"/>
        <v>0</v>
      </c>
      <c r="O150">
        <f t="shared" si="27"/>
        <v>0</v>
      </c>
      <c r="P150">
        <f t="shared" si="27"/>
        <v>0</v>
      </c>
      <c r="Q150">
        <f t="shared" si="27"/>
        <v>0</v>
      </c>
      <c r="R150">
        <f t="shared" si="27"/>
        <v>0</v>
      </c>
      <c r="S150">
        <f t="shared" si="27"/>
        <v>0</v>
      </c>
      <c r="T150">
        <f t="shared" si="27"/>
        <v>0</v>
      </c>
    </row>
    <row r="151" spans="1:20" x14ac:dyDescent="0.4">
      <c r="A151" t="s">
        <v>55</v>
      </c>
      <c r="C151">
        <v>33.200000000000003</v>
      </c>
      <c r="D151">
        <v>7.6</v>
      </c>
      <c r="E151">
        <v>161</v>
      </c>
      <c r="F151">
        <v>2</v>
      </c>
      <c r="G151">
        <v>246.5</v>
      </c>
      <c r="H151">
        <v>242.6</v>
      </c>
      <c r="I151">
        <v>585</v>
      </c>
      <c r="J151">
        <f t="shared" si="23"/>
        <v>3543</v>
      </c>
      <c r="M151">
        <f t="shared" si="27"/>
        <v>0</v>
      </c>
      <c r="N151">
        <f t="shared" si="27"/>
        <v>0</v>
      </c>
      <c r="O151">
        <f t="shared" si="27"/>
        <v>0</v>
      </c>
      <c r="P151">
        <f t="shared" si="27"/>
        <v>0</v>
      </c>
      <c r="Q151">
        <f t="shared" si="27"/>
        <v>0</v>
      </c>
      <c r="R151">
        <f t="shared" si="27"/>
        <v>0</v>
      </c>
      <c r="S151">
        <f t="shared" si="27"/>
        <v>0</v>
      </c>
      <c r="T151">
        <f t="shared" si="27"/>
        <v>0</v>
      </c>
    </row>
    <row r="152" spans="1:20" x14ac:dyDescent="0.4">
      <c r="A152" t="s">
        <v>56</v>
      </c>
      <c r="C152">
        <v>38</v>
      </c>
      <c r="D152">
        <v>7.7</v>
      </c>
      <c r="E152">
        <v>164</v>
      </c>
      <c r="F152">
        <v>4</v>
      </c>
      <c r="G152">
        <v>260.10000000000002</v>
      </c>
      <c r="H152">
        <v>252.5</v>
      </c>
      <c r="I152">
        <v>547.79999999999995</v>
      </c>
      <c r="J152">
        <f t="shared" si="23"/>
        <v>3669</v>
      </c>
      <c r="M152">
        <f t="shared" si="27"/>
        <v>0</v>
      </c>
      <c r="N152">
        <f t="shared" si="27"/>
        <v>0</v>
      </c>
      <c r="O152">
        <f t="shared" si="27"/>
        <v>0</v>
      </c>
      <c r="P152">
        <f t="shared" si="27"/>
        <v>0</v>
      </c>
      <c r="Q152">
        <f t="shared" si="27"/>
        <v>0</v>
      </c>
      <c r="R152">
        <f t="shared" si="27"/>
        <v>0</v>
      </c>
      <c r="S152">
        <f t="shared" si="27"/>
        <v>0</v>
      </c>
      <c r="T152">
        <f t="shared" si="27"/>
        <v>0</v>
      </c>
    </row>
    <row r="153" spans="1:20" x14ac:dyDescent="0.4">
      <c r="A153" t="s">
        <v>57</v>
      </c>
      <c r="C153">
        <v>42.9</v>
      </c>
      <c r="D153">
        <v>8.8000000000000007</v>
      </c>
      <c r="E153">
        <v>167</v>
      </c>
      <c r="F153">
        <v>6</v>
      </c>
      <c r="G153">
        <v>287.8</v>
      </c>
      <c r="H153">
        <v>274.60000000000002</v>
      </c>
      <c r="I153">
        <v>620.6</v>
      </c>
      <c r="J153">
        <f t="shared" si="23"/>
        <v>4074.2000000000003</v>
      </c>
      <c r="M153">
        <f t="shared" si="27"/>
        <v>0</v>
      </c>
      <c r="N153">
        <f t="shared" si="27"/>
        <v>0</v>
      </c>
      <c r="O153">
        <f t="shared" si="27"/>
        <v>0</v>
      </c>
      <c r="P153">
        <f t="shared" si="27"/>
        <v>0</v>
      </c>
      <c r="Q153">
        <f t="shared" si="27"/>
        <v>0</v>
      </c>
      <c r="R153">
        <f t="shared" si="27"/>
        <v>0</v>
      </c>
      <c r="S153">
        <f t="shared" si="27"/>
        <v>0</v>
      </c>
      <c r="T153">
        <f t="shared" si="27"/>
        <v>0</v>
      </c>
    </row>
    <row r="154" spans="1:20" x14ac:dyDescent="0.4">
      <c r="A154" t="s">
        <v>58</v>
      </c>
      <c r="C154">
        <v>47.4</v>
      </c>
      <c r="D154">
        <v>10</v>
      </c>
      <c r="E154">
        <v>166</v>
      </c>
      <c r="F154">
        <v>3</v>
      </c>
      <c r="G154">
        <v>273.10000000000002</v>
      </c>
      <c r="H154">
        <v>265.7</v>
      </c>
      <c r="I154">
        <v>670.4</v>
      </c>
      <c r="J154">
        <f t="shared" si="23"/>
        <v>3947.6000000000004</v>
      </c>
      <c r="M154">
        <f t="shared" si="27"/>
        <v>0</v>
      </c>
      <c r="N154">
        <f t="shared" si="27"/>
        <v>0</v>
      </c>
      <c r="O154">
        <f t="shared" si="27"/>
        <v>0</v>
      </c>
      <c r="P154">
        <f t="shared" si="27"/>
        <v>0</v>
      </c>
      <c r="Q154">
        <f t="shared" si="27"/>
        <v>0</v>
      </c>
      <c r="R154">
        <f t="shared" si="27"/>
        <v>0</v>
      </c>
      <c r="S154">
        <f t="shared" si="27"/>
        <v>0</v>
      </c>
      <c r="T154">
        <f t="shared" si="27"/>
        <v>0</v>
      </c>
    </row>
    <row r="155" spans="1:20" x14ac:dyDescent="0.4">
      <c r="A155" t="s">
        <v>59</v>
      </c>
      <c r="C155">
        <v>52.4</v>
      </c>
      <c r="D155">
        <v>10.8</v>
      </c>
      <c r="E155">
        <v>165</v>
      </c>
      <c r="F155">
        <v>5</v>
      </c>
      <c r="G155">
        <v>286.89999999999998</v>
      </c>
      <c r="H155">
        <v>277.39999999999998</v>
      </c>
      <c r="I155">
        <v>619.79999999999995</v>
      </c>
      <c r="J155">
        <f t="shared" si="23"/>
        <v>4062.5999999999995</v>
      </c>
      <c r="M155">
        <f t="shared" si="27"/>
        <v>0</v>
      </c>
      <c r="N155">
        <f t="shared" si="27"/>
        <v>0</v>
      </c>
      <c r="O155">
        <f t="shared" si="27"/>
        <v>0</v>
      </c>
      <c r="P155">
        <f t="shared" si="27"/>
        <v>0</v>
      </c>
      <c r="Q155">
        <f t="shared" si="27"/>
        <v>0</v>
      </c>
      <c r="R155">
        <f t="shared" si="27"/>
        <v>0</v>
      </c>
      <c r="S155">
        <f t="shared" si="27"/>
        <v>0</v>
      </c>
      <c r="T155">
        <f t="shared" si="27"/>
        <v>0</v>
      </c>
    </row>
    <row r="156" spans="1:20" x14ac:dyDescent="0.4">
      <c r="A156" t="s">
        <v>60</v>
      </c>
      <c r="C156">
        <v>57.6</v>
      </c>
      <c r="D156">
        <v>9.9</v>
      </c>
      <c r="E156">
        <v>167</v>
      </c>
      <c r="F156">
        <v>5</v>
      </c>
      <c r="G156">
        <v>285.2</v>
      </c>
      <c r="H156">
        <v>276.39999999999998</v>
      </c>
      <c r="I156">
        <v>689.6</v>
      </c>
      <c r="J156">
        <f t="shared" si="23"/>
        <v>4112</v>
      </c>
      <c r="M156">
        <f t="shared" si="27"/>
        <v>0</v>
      </c>
      <c r="N156">
        <f t="shared" si="27"/>
        <v>0</v>
      </c>
      <c r="O156">
        <f t="shared" si="27"/>
        <v>0</v>
      </c>
      <c r="P156">
        <f t="shared" si="27"/>
        <v>0</v>
      </c>
      <c r="Q156">
        <f t="shared" si="27"/>
        <v>0</v>
      </c>
      <c r="R156">
        <f t="shared" si="27"/>
        <v>0</v>
      </c>
      <c r="S156">
        <f t="shared" si="27"/>
        <v>0</v>
      </c>
      <c r="T156">
        <f t="shared" si="27"/>
        <v>0</v>
      </c>
    </row>
    <row r="157" spans="1:20" x14ac:dyDescent="0.4">
      <c r="A157" t="s">
        <v>61</v>
      </c>
      <c r="C157">
        <v>62.4</v>
      </c>
      <c r="D157">
        <v>12.8</v>
      </c>
      <c r="E157">
        <v>165</v>
      </c>
      <c r="F157">
        <v>5</v>
      </c>
      <c r="G157">
        <v>267.60000000000002</v>
      </c>
      <c r="H157">
        <v>259</v>
      </c>
      <c r="I157">
        <v>529.70000000000005</v>
      </c>
      <c r="J157">
        <f t="shared" si="23"/>
        <v>3740.9000000000005</v>
      </c>
      <c r="M157">
        <f t="shared" si="27"/>
        <v>0</v>
      </c>
      <c r="N157">
        <f t="shared" si="27"/>
        <v>0</v>
      </c>
      <c r="O157">
        <f t="shared" si="27"/>
        <v>0</v>
      </c>
      <c r="P157">
        <f t="shared" si="27"/>
        <v>0</v>
      </c>
      <c r="Q157">
        <f t="shared" si="27"/>
        <v>0</v>
      </c>
      <c r="R157">
        <f t="shared" si="27"/>
        <v>0</v>
      </c>
      <c r="S157">
        <f t="shared" si="27"/>
        <v>0</v>
      </c>
      <c r="T157">
        <f t="shared" si="27"/>
        <v>0</v>
      </c>
    </row>
    <row r="158" spans="1:20" x14ac:dyDescent="0.4">
      <c r="A158" t="s">
        <v>62</v>
      </c>
      <c r="C158">
        <v>66.900000000000006</v>
      </c>
      <c r="D158">
        <v>12.8</v>
      </c>
      <c r="E158">
        <v>168</v>
      </c>
      <c r="F158">
        <v>5</v>
      </c>
      <c r="G158">
        <v>237.3</v>
      </c>
      <c r="H158">
        <v>229.1</v>
      </c>
      <c r="I158">
        <v>307.39999999999998</v>
      </c>
      <c r="J158">
        <f t="shared" si="23"/>
        <v>3155.0000000000005</v>
      </c>
      <c r="M158">
        <f t="shared" si="27"/>
        <v>0</v>
      </c>
      <c r="N158">
        <f t="shared" si="27"/>
        <v>0</v>
      </c>
      <c r="O158">
        <f t="shared" si="27"/>
        <v>0</v>
      </c>
      <c r="P158">
        <f t="shared" si="27"/>
        <v>0</v>
      </c>
      <c r="Q158">
        <f t="shared" si="27"/>
        <v>0</v>
      </c>
      <c r="R158">
        <f t="shared" si="27"/>
        <v>0</v>
      </c>
      <c r="S158">
        <f t="shared" si="27"/>
        <v>0</v>
      </c>
      <c r="T158">
        <f t="shared" si="27"/>
        <v>0</v>
      </c>
    </row>
    <row r="159" spans="1:20" x14ac:dyDescent="0.4">
      <c r="A159" t="s">
        <v>75</v>
      </c>
      <c r="C159">
        <v>73.599999999999994</v>
      </c>
      <c r="D159">
        <v>12.7</v>
      </c>
      <c r="E159">
        <v>164</v>
      </c>
      <c r="F159">
        <v>11</v>
      </c>
      <c r="G159">
        <v>250.2</v>
      </c>
      <c r="H159">
        <v>233.3</v>
      </c>
      <c r="I159">
        <v>218.5</v>
      </c>
      <c r="J159">
        <f t="shared" si="23"/>
        <v>3220.8999999999996</v>
      </c>
      <c r="M159">
        <f t="shared" si="27"/>
        <v>0</v>
      </c>
      <c r="N159">
        <f t="shared" si="27"/>
        <v>0</v>
      </c>
      <c r="O159">
        <f t="shared" si="27"/>
        <v>0</v>
      </c>
      <c r="P159">
        <f t="shared" si="27"/>
        <v>0</v>
      </c>
      <c r="Q159">
        <f t="shared" si="27"/>
        <v>0</v>
      </c>
      <c r="R159">
        <f t="shared" si="27"/>
        <v>0</v>
      </c>
      <c r="S159">
        <f t="shared" si="27"/>
        <v>0</v>
      </c>
      <c r="T159">
        <f t="shared" si="27"/>
        <v>0</v>
      </c>
    </row>
    <row r="160" spans="1:20" x14ac:dyDescent="0.4">
      <c r="A160" t="s">
        <v>31</v>
      </c>
      <c r="C160">
        <v>45.8</v>
      </c>
      <c r="D160">
        <v>7.7</v>
      </c>
      <c r="E160">
        <v>163</v>
      </c>
      <c r="F160">
        <v>4</v>
      </c>
      <c r="G160">
        <v>241</v>
      </c>
      <c r="H160">
        <v>227.9</v>
      </c>
      <c r="I160">
        <v>492.1</v>
      </c>
      <c r="J160">
        <f t="shared" si="23"/>
        <v>3384.1</v>
      </c>
      <c r="L160">
        <f>IF($F$1=A160,A160,0)</f>
        <v>0</v>
      </c>
      <c r="M160">
        <f t="shared" ref="M160:T160" si="28">IF($F$1=$L$160,C160,0)</f>
        <v>0</v>
      </c>
      <c r="N160">
        <f t="shared" si="28"/>
        <v>0</v>
      </c>
      <c r="O160">
        <f t="shared" si="28"/>
        <v>0</v>
      </c>
      <c r="P160">
        <f t="shared" si="28"/>
        <v>0</v>
      </c>
      <c r="Q160">
        <f t="shared" si="28"/>
        <v>0</v>
      </c>
      <c r="R160">
        <f t="shared" si="28"/>
        <v>0</v>
      </c>
      <c r="S160">
        <f t="shared" si="28"/>
        <v>0</v>
      </c>
      <c r="T160">
        <f t="shared" si="28"/>
        <v>0</v>
      </c>
    </row>
    <row r="161" spans="1:20" x14ac:dyDescent="0.4">
      <c r="A161" t="s">
        <v>73</v>
      </c>
      <c r="C161">
        <v>19.100000000000001</v>
      </c>
      <c r="D161">
        <v>0.9</v>
      </c>
      <c r="E161">
        <v>167</v>
      </c>
      <c r="F161">
        <v>3</v>
      </c>
      <c r="G161">
        <v>190.1</v>
      </c>
      <c r="H161">
        <v>182.3</v>
      </c>
      <c r="I161">
        <v>116.9</v>
      </c>
      <c r="J161">
        <f t="shared" si="23"/>
        <v>2398.1</v>
      </c>
      <c r="M161">
        <f t="shared" ref="M161:T172" si="29">IF($F$1=$L$160,C161,0)</f>
        <v>0</v>
      </c>
      <c r="N161">
        <f t="shared" si="29"/>
        <v>0</v>
      </c>
      <c r="O161">
        <f t="shared" si="29"/>
        <v>0</v>
      </c>
      <c r="P161">
        <f t="shared" si="29"/>
        <v>0</v>
      </c>
      <c r="Q161">
        <f t="shared" si="29"/>
        <v>0</v>
      </c>
      <c r="R161">
        <f t="shared" si="29"/>
        <v>0</v>
      </c>
      <c r="S161">
        <f t="shared" si="29"/>
        <v>0</v>
      </c>
      <c r="T161">
        <f t="shared" si="29"/>
        <v>0</v>
      </c>
    </row>
    <row r="162" spans="1:20" x14ac:dyDescent="0.4">
      <c r="A162" t="s">
        <v>53</v>
      </c>
      <c r="C162">
        <v>22.8</v>
      </c>
      <c r="D162">
        <v>2.2999999999999998</v>
      </c>
      <c r="E162">
        <v>164</v>
      </c>
      <c r="F162">
        <v>4</v>
      </c>
      <c r="G162">
        <v>221.1</v>
      </c>
      <c r="H162">
        <v>207.5</v>
      </c>
      <c r="I162">
        <v>371.6</v>
      </c>
      <c r="J162">
        <f t="shared" si="23"/>
        <v>3024.7999999999997</v>
      </c>
      <c r="M162">
        <f t="shared" si="29"/>
        <v>0</v>
      </c>
      <c r="N162">
        <f t="shared" si="29"/>
        <v>0</v>
      </c>
      <c r="O162">
        <f t="shared" si="29"/>
        <v>0</v>
      </c>
      <c r="P162">
        <f t="shared" si="29"/>
        <v>0</v>
      </c>
      <c r="Q162">
        <f t="shared" si="29"/>
        <v>0</v>
      </c>
      <c r="R162">
        <f t="shared" si="29"/>
        <v>0</v>
      </c>
      <c r="S162">
        <f t="shared" si="29"/>
        <v>0</v>
      </c>
      <c r="T162">
        <f t="shared" si="29"/>
        <v>0</v>
      </c>
    </row>
    <row r="163" spans="1:20" x14ac:dyDescent="0.4">
      <c r="A163" t="s">
        <v>54</v>
      </c>
      <c r="C163">
        <v>27.5</v>
      </c>
      <c r="D163">
        <v>4.9000000000000004</v>
      </c>
      <c r="E163">
        <v>163</v>
      </c>
      <c r="F163">
        <v>4</v>
      </c>
      <c r="G163">
        <v>233.3</v>
      </c>
      <c r="H163">
        <v>217.7</v>
      </c>
      <c r="I163">
        <v>481.9</v>
      </c>
      <c r="J163">
        <f t="shared" si="23"/>
        <v>3281.5000000000005</v>
      </c>
      <c r="M163">
        <f t="shared" si="29"/>
        <v>0</v>
      </c>
      <c r="N163">
        <f t="shared" si="29"/>
        <v>0</v>
      </c>
      <c r="O163">
        <f t="shared" si="29"/>
        <v>0</v>
      </c>
      <c r="P163">
        <f t="shared" si="29"/>
        <v>0</v>
      </c>
      <c r="Q163">
        <f t="shared" si="29"/>
        <v>0</v>
      </c>
      <c r="R163">
        <f t="shared" si="29"/>
        <v>0</v>
      </c>
      <c r="S163">
        <f t="shared" si="29"/>
        <v>0</v>
      </c>
      <c r="T163">
        <f t="shared" si="29"/>
        <v>0</v>
      </c>
    </row>
    <row r="164" spans="1:20" x14ac:dyDescent="0.4">
      <c r="A164" t="s">
        <v>55</v>
      </c>
      <c r="C164">
        <v>32.6</v>
      </c>
      <c r="D164">
        <v>6.8</v>
      </c>
      <c r="E164">
        <v>163</v>
      </c>
      <c r="F164">
        <v>4</v>
      </c>
      <c r="G164">
        <v>236.9</v>
      </c>
      <c r="H164">
        <v>224.6</v>
      </c>
      <c r="I164">
        <v>542.5</v>
      </c>
      <c r="J164">
        <f t="shared" si="23"/>
        <v>3385.3</v>
      </c>
      <c r="M164">
        <f t="shared" si="29"/>
        <v>0</v>
      </c>
      <c r="N164">
        <f t="shared" si="29"/>
        <v>0</v>
      </c>
      <c r="O164">
        <f t="shared" si="29"/>
        <v>0</v>
      </c>
      <c r="P164">
        <f t="shared" si="29"/>
        <v>0</v>
      </c>
      <c r="Q164">
        <f t="shared" si="29"/>
        <v>0</v>
      </c>
      <c r="R164">
        <f t="shared" si="29"/>
        <v>0</v>
      </c>
      <c r="S164">
        <f t="shared" si="29"/>
        <v>0</v>
      </c>
      <c r="T164">
        <f t="shared" si="29"/>
        <v>0</v>
      </c>
    </row>
    <row r="165" spans="1:20" x14ac:dyDescent="0.4">
      <c r="A165" t="s">
        <v>56</v>
      </c>
      <c r="C165">
        <v>37.6</v>
      </c>
      <c r="D165">
        <v>8.1</v>
      </c>
      <c r="E165">
        <v>162</v>
      </c>
      <c r="F165">
        <v>4</v>
      </c>
      <c r="G165">
        <v>243.7</v>
      </c>
      <c r="H165">
        <v>230.3</v>
      </c>
      <c r="I165">
        <v>534.79999999999995</v>
      </c>
      <c r="J165">
        <f t="shared" si="23"/>
        <v>3459.2</v>
      </c>
      <c r="M165">
        <f t="shared" si="29"/>
        <v>0</v>
      </c>
      <c r="N165">
        <f t="shared" si="29"/>
        <v>0</v>
      </c>
      <c r="O165">
        <f t="shared" si="29"/>
        <v>0</v>
      </c>
      <c r="P165">
        <f t="shared" si="29"/>
        <v>0</v>
      </c>
      <c r="Q165">
        <f t="shared" si="29"/>
        <v>0</v>
      </c>
      <c r="R165">
        <f t="shared" si="29"/>
        <v>0</v>
      </c>
      <c r="S165">
        <f t="shared" si="29"/>
        <v>0</v>
      </c>
      <c r="T165">
        <f t="shared" si="29"/>
        <v>0</v>
      </c>
    </row>
    <row r="166" spans="1:20" x14ac:dyDescent="0.4">
      <c r="A166" t="s">
        <v>57</v>
      </c>
      <c r="C166">
        <v>42.6</v>
      </c>
      <c r="D166">
        <v>8.1999999999999993</v>
      </c>
      <c r="E166">
        <v>163</v>
      </c>
      <c r="F166">
        <v>4</v>
      </c>
      <c r="G166">
        <v>250.5</v>
      </c>
      <c r="H166">
        <v>236.8</v>
      </c>
      <c r="I166">
        <v>545.1</v>
      </c>
      <c r="J166">
        <f t="shared" si="23"/>
        <v>3551.1</v>
      </c>
      <c r="M166">
        <f t="shared" si="29"/>
        <v>0</v>
      </c>
      <c r="N166">
        <f t="shared" si="29"/>
        <v>0</v>
      </c>
      <c r="O166">
        <f t="shared" si="29"/>
        <v>0</v>
      </c>
      <c r="P166">
        <f t="shared" si="29"/>
        <v>0</v>
      </c>
      <c r="Q166">
        <f t="shared" si="29"/>
        <v>0</v>
      </c>
      <c r="R166">
        <f t="shared" si="29"/>
        <v>0</v>
      </c>
      <c r="S166">
        <f t="shared" si="29"/>
        <v>0</v>
      </c>
      <c r="T166">
        <f t="shared" si="29"/>
        <v>0</v>
      </c>
    </row>
    <row r="167" spans="1:20" x14ac:dyDescent="0.4">
      <c r="A167" t="s">
        <v>58</v>
      </c>
      <c r="C167">
        <v>47.5</v>
      </c>
      <c r="D167">
        <v>8.1999999999999993</v>
      </c>
      <c r="E167">
        <v>163</v>
      </c>
      <c r="F167">
        <v>4</v>
      </c>
      <c r="G167">
        <v>250.8</v>
      </c>
      <c r="H167">
        <v>237.2</v>
      </c>
      <c r="I167">
        <v>548.29999999999995</v>
      </c>
      <c r="J167">
        <f t="shared" si="23"/>
        <v>3557.9000000000005</v>
      </c>
      <c r="M167">
        <f t="shared" si="29"/>
        <v>0</v>
      </c>
      <c r="N167">
        <f t="shared" si="29"/>
        <v>0</v>
      </c>
      <c r="O167">
        <f t="shared" si="29"/>
        <v>0</v>
      </c>
      <c r="P167">
        <f t="shared" si="29"/>
        <v>0</v>
      </c>
      <c r="Q167">
        <f t="shared" si="29"/>
        <v>0</v>
      </c>
      <c r="R167">
        <f t="shared" si="29"/>
        <v>0</v>
      </c>
      <c r="S167">
        <f t="shared" si="29"/>
        <v>0</v>
      </c>
      <c r="T167">
        <f t="shared" si="29"/>
        <v>0</v>
      </c>
    </row>
    <row r="168" spans="1:20" x14ac:dyDescent="0.4">
      <c r="A168" t="s">
        <v>59</v>
      </c>
      <c r="C168">
        <v>52.3</v>
      </c>
      <c r="D168">
        <v>7.9</v>
      </c>
      <c r="E168">
        <v>163</v>
      </c>
      <c r="F168">
        <v>4</v>
      </c>
      <c r="G168">
        <v>248.1</v>
      </c>
      <c r="H168">
        <v>234.3</v>
      </c>
      <c r="I168">
        <v>514.1</v>
      </c>
      <c r="J168">
        <f t="shared" si="23"/>
        <v>3491.2999999999997</v>
      </c>
      <c r="M168">
        <f t="shared" si="29"/>
        <v>0</v>
      </c>
      <c r="N168">
        <f t="shared" si="29"/>
        <v>0</v>
      </c>
      <c r="O168">
        <f t="shared" si="29"/>
        <v>0</v>
      </c>
      <c r="P168">
        <f t="shared" si="29"/>
        <v>0</v>
      </c>
      <c r="Q168">
        <f t="shared" si="29"/>
        <v>0</v>
      </c>
      <c r="R168">
        <f t="shared" si="29"/>
        <v>0</v>
      </c>
      <c r="S168">
        <f t="shared" si="29"/>
        <v>0</v>
      </c>
      <c r="T168">
        <f t="shared" si="29"/>
        <v>0</v>
      </c>
    </row>
    <row r="169" spans="1:20" x14ac:dyDescent="0.4">
      <c r="A169" t="s">
        <v>60</v>
      </c>
      <c r="C169">
        <v>57.4</v>
      </c>
      <c r="D169">
        <v>9.1999999999999993</v>
      </c>
      <c r="E169">
        <v>163</v>
      </c>
      <c r="F169">
        <v>4</v>
      </c>
      <c r="G169">
        <v>250.5</v>
      </c>
      <c r="H169">
        <v>236.4</v>
      </c>
      <c r="I169">
        <v>545.20000000000005</v>
      </c>
      <c r="J169">
        <f t="shared" si="23"/>
        <v>3551.2</v>
      </c>
      <c r="M169">
        <f t="shared" si="29"/>
        <v>0</v>
      </c>
      <c r="N169">
        <f t="shared" si="29"/>
        <v>0</v>
      </c>
      <c r="O169">
        <f t="shared" si="29"/>
        <v>0</v>
      </c>
      <c r="P169">
        <f t="shared" si="29"/>
        <v>0</v>
      </c>
      <c r="Q169">
        <f t="shared" si="29"/>
        <v>0</v>
      </c>
      <c r="R169">
        <f t="shared" si="29"/>
        <v>0</v>
      </c>
      <c r="S169">
        <f t="shared" si="29"/>
        <v>0</v>
      </c>
      <c r="T169">
        <f t="shared" si="29"/>
        <v>0</v>
      </c>
    </row>
    <row r="170" spans="1:20" x14ac:dyDescent="0.4">
      <c r="A170" t="s">
        <v>61</v>
      </c>
      <c r="C170">
        <v>62.4</v>
      </c>
      <c r="D170">
        <v>9.9</v>
      </c>
      <c r="E170">
        <v>162</v>
      </c>
      <c r="F170">
        <v>3</v>
      </c>
      <c r="G170">
        <v>233.2</v>
      </c>
      <c r="H170">
        <v>222.6</v>
      </c>
      <c r="I170">
        <v>414.9</v>
      </c>
      <c r="J170">
        <f t="shared" si="23"/>
        <v>3213.2999999999997</v>
      </c>
      <c r="M170">
        <f t="shared" si="29"/>
        <v>0</v>
      </c>
      <c r="N170">
        <f t="shared" si="29"/>
        <v>0</v>
      </c>
      <c r="O170">
        <f t="shared" si="29"/>
        <v>0</v>
      </c>
      <c r="P170">
        <f t="shared" si="29"/>
        <v>0</v>
      </c>
      <c r="Q170">
        <f t="shared" si="29"/>
        <v>0</v>
      </c>
      <c r="R170">
        <f t="shared" si="29"/>
        <v>0</v>
      </c>
      <c r="S170">
        <f t="shared" si="29"/>
        <v>0</v>
      </c>
      <c r="T170">
        <f t="shared" si="29"/>
        <v>0</v>
      </c>
    </row>
    <row r="171" spans="1:20" x14ac:dyDescent="0.4">
      <c r="A171" t="s">
        <v>62</v>
      </c>
      <c r="C171">
        <v>67.099999999999994</v>
      </c>
      <c r="D171">
        <v>10.4</v>
      </c>
      <c r="E171">
        <v>162</v>
      </c>
      <c r="F171">
        <v>4</v>
      </c>
      <c r="G171">
        <v>216.8</v>
      </c>
      <c r="H171">
        <v>208.3</v>
      </c>
      <c r="I171">
        <v>274</v>
      </c>
      <c r="J171">
        <f t="shared" si="23"/>
        <v>2875.6000000000004</v>
      </c>
      <c r="M171">
        <f t="shared" si="29"/>
        <v>0</v>
      </c>
      <c r="N171">
        <f t="shared" si="29"/>
        <v>0</v>
      </c>
      <c r="O171">
        <f t="shared" si="29"/>
        <v>0</v>
      </c>
      <c r="P171">
        <f t="shared" si="29"/>
        <v>0</v>
      </c>
      <c r="Q171">
        <f t="shared" si="29"/>
        <v>0</v>
      </c>
      <c r="R171">
        <f t="shared" si="29"/>
        <v>0</v>
      </c>
      <c r="S171">
        <f t="shared" si="29"/>
        <v>0</v>
      </c>
      <c r="T171">
        <f t="shared" si="29"/>
        <v>0</v>
      </c>
    </row>
    <row r="172" spans="1:20" x14ac:dyDescent="0.4">
      <c r="A172" t="s">
        <v>75</v>
      </c>
      <c r="C172">
        <v>72.7</v>
      </c>
      <c r="D172">
        <v>11.8</v>
      </c>
      <c r="E172">
        <v>158</v>
      </c>
      <c r="F172">
        <v>2</v>
      </c>
      <c r="G172">
        <v>203.5</v>
      </c>
      <c r="H172">
        <v>197.9</v>
      </c>
      <c r="I172">
        <v>245.2</v>
      </c>
      <c r="J172">
        <f t="shared" si="23"/>
        <v>2687.2</v>
      </c>
      <c r="M172">
        <f t="shared" si="29"/>
        <v>0</v>
      </c>
      <c r="N172">
        <f t="shared" si="29"/>
        <v>0</v>
      </c>
      <c r="O172">
        <f t="shared" si="29"/>
        <v>0</v>
      </c>
      <c r="P172">
        <f t="shared" si="29"/>
        <v>0</v>
      </c>
      <c r="Q172">
        <f t="shared" si="29"/>
        <v>0</v>
      </c>
      <c r="R172">
        <f t="shared" si="29"/>
        <v>0</v>
      </c>
      <c r="S172">
        <f t="shared" si="29"/>
        <v>0</v>
      </c>
      <c r="T172">
        <f t="shared" si="29"/>
        <v>0</v>
      </c>
    </row>
    <row r="173" spans="1:20" x14ac:dyDescent="0.4">
      <c r="A173" t="s">
        <v>76</v>
      </c>
      <c r="C173">
        <v>49.5</v>
      </c>
      <c r="D173">
        <v>8</v>
      </c>
      <c r="E173">
        <v>166</v>
      </c>
      <c r="F173">
        <v>5</v>
      </c>
      <c r="G173">
        <v>258.39999999999998</v>
      </c>
      <c r="H173">
        <v>248.4</v>
      </c>
      <c r="I173">
        <v>431.7</v>
      </c>
      <c r="J173">
        <f t="shared" si="23"/>
        <v>3532.4999999999995</v>
      </c>
      <c r="L173">
        <f>IF($F$1=A173,A173,0)</f>
        <v>0</v>
      </c>
      <c r="M173">
        <f t="shared" ref="M173:T173" si="30">IF($F$1=$L$173,C173,0)</f>
        <v>0</v>
      </c>
      <c r="N173">
        <f t="shared" si="30"/>
        <v>0</v>
      </c>
      <c r="O173">
        <f t="shared" si="30"/>
        <v>0</v>
      </c>
      <c r="P173">
        <f t="shared" si="30"/>
        <v>0</v>
      </c>
      <c r="Q173">
        <f t="shared" si="30"/>
        <v>0</v>
      </c>
      <c r="R173">
        <f t="shared" si="30"/>
        <v>0</v>
      </c>
      <c r="S173">
        <f t="shared" si="30"/>
        <v>0</v>
      </c>
      <c r="T173">
        <f t="shared" si="30"/>
        <v>0</v>
      </c>
    </row>
    <row r="174" spans="1:20" x14ac:dyDescent="0.4">
      <c r="A174" t="s">
        <v>73</v>
      </c>
      <c r="C174">
        <v>18.600000000000001</v>
      </c>
      <c r="D174">
        <v>0.6</v>
      </c>
      <c r="E174">
        <v>175</v>
      </c>
      <c r="F174">
        <v>1</v>
      </c>
      <c r="G174">
        <v>231.5</v>
      </c>
      <c r="H174">
        <v>228.2</v>
      </c>
      <c r="I174">
        <v>0</v>
      </c>
      <c r="J174">
        <f t="shared" si="23"/>
        <v>2778</v>
      </c>
      <c r="M174">
        <f t="shared" ref="M174:T185" si="31">IF($F$1=$L$173,C174,0)</f>
        <v>0</v>
      </c>
      <c r="N174">
        <f t="shared" si="31"/>
        <v>0</v>
      </c>
      <c r="O174">
        <f t="shared" si="31"/>
        <v>0</v>
      </c>
      <c r="P174">
        <f t="shared" si="31"/>
        <v>0</v>
      </c>
      <c r="Q174">
        <f t="shared" si="31"/>
        <v>0</v>
      </c>
      <c r="R174">
        <f t="shared" si="31"/>
        <v>0</v>
      </c>
      <c r="S174">
        <f t="shared" si="31"/>
        <v>0</v>
      </c>
      <c r="T174">
        <f t="shared" si="31"/>
        <v>0</v>
      </c>
    </row>
    <row r="175" spans="1:20" x14ac:dyDescent="0.4">
      <c r="A175" t="s">
        <v>53</v>
      </c>
      <c r="C175">
        <v>22.9</v>
      </c>
      <c r="D175">
        <v>2</v>
      </c>
      <c r="E175">
        <v>165</v>
      </c>
      <c r="F175">
        <v>2</v>
      </c>
      <c r="G175">
        <v>227.1</v>
      </c>
      <c r="H175">
        <v>218.7</v>
      </c>
      <c r="I175">
        <v>264.89999999999998</v>
      </c>
      <c r="J175">
        <f t="shared" si="23"/>
        <v>2990.1</v>
      </c>
      <c r="M175">
        <f t="shared" si="31"/>
        <v>0</v>
      </c>
      <c r="N175">
        <f t="shared" si="31"/>
        <v>0</v>
      </c>
      <c r="O175">
        <f t="shared" si="31"/>
        <v>0</v>
      </c>
      <c r="P175">
        <f t="shared" si="31"/>
        <v>0</v>
      </c>
      <c r="Q175">
        <f t="shared" si="31"/>
        <v>0</v>
      </c>
      <c r="R175">
        <f t="shared" si="31"/>
        <v>0</v>
      </c>
      <c r="S175">
        <f t="shared" si="31"/>
        <v>0</v>
      </c>
      <c r="T175">
        <f t="shared" si="31"/>
        <v>0</v>
      </c>
    </row>
    <row r="176" spans="1:20" x14ac:dyDescent="0.4">
      <c r="A176" t="s">
        <v>54</v>
      </c>
      <c r="C176">
        <v>27.9</v>
      </c>
      <c r="D176">
        <v>4.0999999999999996</v>
      </c>
      <c r="E176">
        <v>166</v>
      </c>
      <c r="F176">
        <v>2</v>
      </c>
      <c r="G176">
        <v>235.6</v>
      </c>
      <c r="H176">
        <v>230.3</v>
      </c>
      <c r="I176">
        <v>368.7</v>
      </c>
      <c r="J176">
        <f t="shared" si="23"/>
        <v>3195.8999999999996</v>
      </c>
      <c r="M176">
        <f t="shared" si="31"/>
        <v>0</v>
      </c>
      <c r="N176">
        <f t="shared" si="31"/>
        <v>0</v>
      </c>
      <c r="O176">
        <f t="shared" si="31"/>
        <v>0</v>
      </c>
      <c r="P176">
        <f t="shared" si="31"/>
        <v>0</v>
      </c>
      <c r="Q176">
        <f t="shared" si="31"/>
        <v>0</v>
      </c>
      <c r="R176">
        <f t="shared" si="31"/>
        <v>0</v>
      </c>
      <c r="S176">
        <f t="shared" si="31"/>
        <v>0</v>
      </c>
      <c r="T176">
        <f t="shared" si="31"/>
        <v>0</v>
      </c>
    </row>
    <row r="177" spans="1:20" x14ac:dyDescent="0.4">
      <c r="A177" t="s">
        <v>55</v>
      </c>
      <c r="C177">
        <v>32.299999999999997</v>
      </c>
      <c r="D177">
        <v>6.9</v>
      </c>
      <c r="E177">
        <v>162</v>
      </c>
      <c r="F177">
        <v>3</v>
      </c>
      <c r="G177">
        <v>248.6</v>
      </c>
      <c r="H177">
        <v>242.6</v>
      </c>
      <c r="I177">
        <v>456.3</v>
      </c>
      <c r="J177">
        <f t="shared" si="23"/>
        <v>3439.5</v>
      </c>
      <c r="M177">
        <f t="shared" si="31"/>
        <v>0</v>
      </c>
      <c r="N177">
        <f t="shared" si="31"/>
        <v>0</v>
      </c>
      <c r="O177">
        <f t="shared" si="31"/>
        <v>0</v>
      </c>
      <c r="P177">
        <f t="shared" si="31"/>
        <v>0</v>
      </c>
      <c r="Q177">
        <f t="shared" si="31"/>
        <v>0</v>
      </c>
      <c r="R177">
        <f t="shared" si="31"/>
        <v>0</v>
      </c>
      <c r="S177">
        <f t="shared" si="31"/>
        <v>0</v>
      </c>
      <c r="T177">
        <f t="shared" si="31"/>
        <v>0</v>
      </c>
    </row>
    <row r="178" spans="1:20" x14ac:dyDescent="0.4">
      <c r="A178" t="s">
        <v>56</v>
      </c>
      <c r="C178">
        <v>37.299999999999997</v>
      </c>
      <c r="D178">
        <v>6</v>
      </c>
      <c r="E178">
        <v>164</v>
      </c>
      <c r="F178">
        <v>3</v>
      </c>
      <c r="G178">
        <v>255.8</v>
      </c>
      <c r="H178">
        <v>250.6</v>
      </c>
      <c r="I178">
        <v>422.8</v>
      </c>
      <c r="J178">
        <f t="shared" si="23"/>
        <v>3492.4000000000005</v>
      </c>
      <c r="M178">
        <f t="shared" si="31"/>
        <v>0</v>
      </c>
      <c r="N178">
        <f t="shared" si="31"/>
        <v>0</v>
      </c>
      <c r="O178">
        <f t="shared" si="31"/>
        <v>0</v>
      </c>
      <c r="P178">
        <f t="shared" si="31"/>
        <v>0</v>
      </c>
      <c r="Q178">
        <f t="shared" si="31"/>
        <v>0</v>
      </c>
      <c r="R178">
        <f t="shared" si="31"/>
        <v>0</v>
      </c>
      <c r="S178">
        <f t="shared" si="31"/>
        <v>0</v>
      </c>
      <c r="T178">
        <f t="shared" si="31"/>
        <v>0</v>
      </c>
    </row>
    <row r="179" spans="1:20" x14ac:dyDescent="0.4">
      <c r="A179" t="s">
        <v>57</v>
      </c>
      <c r="C179">
        <v>42.8</v>
      </c>
      <c r="D179">
        <v>6.7</v>
      </c>
      <c r="E179">
        <v>168</v>
      </c>
      <c r="F179">
        <v>6</v>
      </c>
      <c r="G179">
        <v>258.8</v>
      </c>
      <c r="H179">
        <v>248</v>
      </c>
      <c r="I179">
        <v>541.29999999999995</v>
      </c>
      <c r="J179">
        <f t="shared" si="23"/>
        <v>3646.9000000000005</v>
      </c>
      <c r="M179">
        <f t="shared" si="31"/>
        <v>0</v>
      </c>
      <c r="N179">
        <f t="shared" si="31"/>
        <v>0</v>
      </c>
      <c r="O179">
        <f t="shared" si="31"/>
        <v>0</v>
      </c>
      <c r="P179">
        <f t="shared" si="31"/>
        <v>0</v>
      </c>
      <c r="Q179">
        <f t="shared" si="31"/>
        <v>0</v>
      </c>
      <c r="R179">
        <f t="shared" si="31"/>
        <v>0</v>
      </c>
      <c r="S179">
        <f t="shared" si="31"/>
        <v>0</v>
      </c>
      <c r="T179">
        <f t="shared" si="31"/>
        <v>0</v>
      </c>
    </row>
    <row r="180" spans="1:20" x14ac:dyDescent="0.4">
      <c r="A180" t="s">
        <v>58</v>
      </c>
      <c r="C180">
        <v>47.5</v>
      </c>
      <c r="D180">
        <v>6.6</v>
      </c>
      <c r="E180">
        <v>169</v>
      </c>
      <c r="F180">
        <v>6</v>
      </c>
      <c r="G180">
        <v>260.2</v>
      </c>
      <c r="H180">
        <v>248.5</v>
      </c>
      <c r="I180">
        <v>489.9</v>
      </c>
      <c r="J180">
        <f t="shared" si="23"/>
        <v>3612.2999999999997</v>
      </c>
      <c r="M180">
        <f t="shared" si="31"/>
        <v>0</v>
      </c>
      <c r="N180">
        <f t="shared" si="31"/>
        <v>0</v>
      </c>
      <c r="O180">
        <f t="shared" si="31"/>
        <v>0</v>
      </c>
      <c r="P180">
        <f t="shared" si="31"/>
        <v>0</v>
      </c>
      <c r="Q180">
        <f t="shared" si="31"/>
        <v>0</v>
      </c>
      <c r="R180">
        <f t="shared" si="31"/>
        <v>0</v>
      </c>
      <c r="S180">
        <f t="shared" si="31"/>
        <v>0</v>
      </c>
      <c r="T180">
        <f t="shared" si="31"/>
        <v>0</v>
      </c>
    </row>
    <row r="181" spans="1:20" x14ac:dyDescent="0.4">
      <c r="A181" t="s">
        <v>59</v>
      </c>
      <c r="C181">
        <v>52.5</v>
      </c>
      <c r="D181">
        <v>9.5</v>
      </c>
      <c r="E181">
        <v>165</v>
      </c>
      <c r="F181">
        <v>5</v>
      </c>
      <c r="G181">
        <v>265.5</v>
      </c>
      <c r="H181">
        <v>254.8</v>
      </c>
      <c r="I181">
        <v>440.6</v>
      </c>
      <c r="J181">
        <f t="shared" si="23"/>
        <v>3626.6</v>
      </c>
      <c r="M181">
        <f t="shared" si="31"/>
        <v>0</v>
      </c>
      <c r="N181">
        <f t="shared" si="31"/>
        <v>0</v>
      </c>
      <c r="O181">
        <f t="shared" si="31"/>
        <v>0</v>
      </c>
      <c r="P181">
        <f t="shared" si="31"/>
        <v>0</v>
      </c>
      <c r="Q181">
        <f t="shared" si="31"/>
        <v>0</v>
      </c>
      <c r="R181">
        <f t="shared" si="31"/>
        <v>0</v>
      </c>
      <c r="S181">
        <f t="shared" si="31"/>
        <v>0</v>
      </c>
      <c r="T181">
        <f t="shared" si="31"/>
        <v>0</v>
      </c>
    </row>
    <row r="182" spans="1:20" x14ac:dyDescent="0.4">
      <c r="A182" t="s">
        <v>60</v>
      </c>
      <c r="C182">
        <v>57.2</v>
      </c>
      <c r="D182">
        <v>9.1</v>
      </c>
      <c r="E182">
        <v>167</v>
      </c>
      <c r="F182">
        <v>8</v>
      </c>
      <c r="G182">
        <v>278.39999999999998</v>
      </c>
      <c r="H182">
        <v>262.60000000000002</v>
      </c>
      <c r="I182">
        <v>469.5</v>
      </c>
      <c r="J182">
        <f t="shared" si="23"/>
        <v>3810.2999999999997</v>
      </c>
      <c r="M182">
        <f t="shared" si="31"/>
        <v>0</v>
      </c>
      <c r="N182">
        <f t="shared" si="31"/>
        <v>0</v>
      </c>
      <c r="O182">
        <f t="shared" si="31"/>
        <v>0</v>
      </c>
      <c r="P182">
        <f t="shared" si="31"/>
        <v>0</v>
      </c>
      <c r="Q182">
        <f t="shared" si="31"/>
        <v>0</v>
      </c>
      <c r="R182">
        <f t="shared" si="31"/>
        <v>0</v>
      </c>
      <c r="S182">
        <f t="shared" si="31"/>
        <v>0</v>
      </c>
      <c r="T182">
        <f t="shared" si="31"/>
        <v>0</v>
      </c>
    </row>
    <row r="183" spans="1:20" x14ac:dyDescent="0.4">
      <c r="A183" t="s">
        <v>61</v>
      </c>
      <c r="C183">
        <v>62.8</v>
      </c>
      <c r="D183">
        <v>10.199999999999999</v>
      </c>
      <c r="E183">
        <v>165</v>
      </c>
      <c r="F183">
        <v>5</v>
      </c>
      <c r="G183">
        <v>254.9</v>
      </c>
      <c r="H183">
        <v>246.6</v>
      </c>
      <c r="I183">
        <v>401.5</v>
      </c>
      <c r="J183">
        <f t="shared" si="23"/>
        <v>3460.3</v>
      </c>
      <c r="M183">
        <f t="shared" si="31"/>
        <v>0</v>
      </c>
      <c r="N183">
        <f t="shared" si="31"/>
        <v>0</v>
      </c>
      <c r="O183">
        <f t="shared" si="31"/>
        <v>0</v>
      </c>
      <c r="P183">
        <f t="shared" si="31"/>
        <v>0</v>
      </c>
      <c r="Q183">
        <f t="shared" si="31"/>
        <v>0</v>
      </c>
      <c r="R183">
        <f t="shared" si="31"/>
        <v>0</v>
      </c>
      <c r="S183">
        <f t="shared" si="31"/>
        <v>0</v>
      </c>
      <c r="T183">
        <f t="shared" si="31"/>
        <v>0</v>
      </c>
    </row>
    <row r="184" spans="1:20" x14ac:dyDescent="0.4">
      <c r="A184" t="s">
        <v>62</v>
      </c>
      <c r="C184">
        <v>67.099999999999994</v>
      </c>
      <c r="D184">
        <v>11.6</v>
      </c>
      <c r="E184">
        <v>162</v>
      </c>
      <c r="F184">
        <v>5</v>
      </c>
      <c r="G184">
        <v>254.6</v>
      </c>
      <c r="H184">
        <v>244.4</v>
      </c>
      <c r="I184">
        <v>259</v>
      </c>
      <c r="J184">
        <f t="shared" si="23"/>
        <v>3314.2</v>
      </c>
      <c r="M184">
        <f t="shared" si="31"/>
        <v>0</v>
      </c>
      <c r="N184">
        <f t="shared" si="31"/>
        <v>0</v>
      </c>
      <c r="O184">
        <f t="shared" si="31"/>
        <v>0</v>
      </c>
      <c r="P184">
        <f t="shared" si="31"/>
        <v>0</v>
      </c>
      <c r="Q184">
        <f t="shared" si="31"/>
        <v>0</v>
      </c>
      <c r="R184">
        <f t="shared" si="31"/>
        <v>0</v>
      </c>
      <c r="S184">
        <f t="shared" si="31"/>
        <v>0</v>
      </c>
      <c r="T184">
        <f t="shared" si="31"/>
        <v>0</v>
      </c>
    </row>
    <row r="185" spans="1:20" x14ac:dyDescent="0.4">
      <c r="A185" t="s">
        <v>75</v>
      </c>
      <c r="C185">
        <v>72.8</v>
      </c>
      <c r="D185">
        <v>11.6</v>
      </c>
      <c r="E185">
        <v>160</v>
      </c>
      <c r="F185">
        <v>4</v>
      </c>
      <c r="G185">
        <v>201.5</v>
      </c>
      <c r="H185">
        <v>196.2</v>
      </c>
      <c r="I185">
        <v>350.2</v>
      </c>
      <c r="J185">
        <f t="shared" si="23"/>
        <v>2768.2</v>
      </c>
      <c r="M185">
        <f t="shared" si="31"/>
        <v>0</v>
      </c>
      <c r="N185">
        <f t="shared" si="31"/>
        <v>0</v>
      </c>
      <c r="O185">
        <f t="shared" si="31"/>
        <v>0</v>
      </c>
      <c r="P185">
        <f t="shared" si="31"/>
        <v>0</v>
      </c>
      <c r="Q185">
        <f t="shared" si="31"/>
        <v>0</v>
      </c>
      <c r="R185">
        <f t="shared" si="31"/>
        <v>0</v>
      </c>
      <c r="S185">
        <f t="shared" si="31"/>
        <v>0</v>
      </c>
      <c r="T185">
        <f t="shared" si="31"/>
        <v>0</v>
      </c>
    </row>
    <row r="186" spans="1:20" x14ac:dyDescent="0.4">
      <c r="A186" t="s">
        <v>77</v>
      </c>
      <c r="C186">
        <v>47.9</v>
      </c>
      <c r="D186">
        <v>8.6</v>
      </c>
      <c r="E186">
        <v>157</v>
      </c>
      <c r="F186">
        <v>2</v>
      </c>
      <c r="G186">
        <v>213.6</v>
      </c>
      <c r="H186">
        <v>202</v>
      </c>
      <c r="I186">
        <v>442</v>
      </c>
      <c r="J186">
        <f t="shared" si="23"/>
        <v>3005.2</v>
      </c>
      <c r="L186">
        <f>IF($F$1=A186,A186,0)</f>
        <v>0</v>
      </c>
      <c r="M186">
        <f t="shared" ref="M186:T186" si="32">IF($F$1=$L$186,C186,0)</f>
        <v>0</v>
      </c>
      <c r="N186">
        <f t="shared" si="32"/>
        <v>0</v>
      </c>
      <c r="O186">
        <f t="shared" si="32"/>
        <v>0</v>
      </c>
      <c r="P186">
        <f t="shared" si="32"/>
        <v>0</v>
      </c>
      <c r="Q186">
        <f t="shared" si="32"/>
        <v>0</v>
      </c>
      <c r="R186">
        <f t="shared" si="32"/>
        <v>0</v>
      </c>
      <c r="S186">
        <f t="shared" si="32"/>
        <v>0</v>
      </c>
      <c r="T186">
        <f t="shared" si="32"/>
        <v>0</v>
      </c>
    </row>
    <row r="187" spans="1:20" x14ac:dyDescent="0.4">
      <c r="A187" t="s">
        <v>73</v>
      </c>
      <c r="C187">
        <v>19.2</v>
      </c>
      <c r="D187">
        <v>0.9</v>
      </c>
      <c r="E187">
        <v>157</v>
      </c>
      <c r="F187">
        <v>1</v>
      </c>
      <c r="G187">
        <v>192.5</v>
      </c>
      <c r="H187">
        <v>187.8</v>
      </c>
      <c r="I187">
        <v>113.1</v>
      </c>
      <c r="J187">
        <f t="shared" si="23"/>
        <v>2423.1</v>
      </c>
      <c r="M187">
        <f t="shared" ref="M187:T198" si="33">IF($F$1=$L$186,C187,0)</f>
        <v>0</v>
      </c>
      <c r="N187">
        <f t="shared" si="33"/>
        <v>0</v>
      </c>
      <c r="O187">
        <f t="shared" si="33"/>
        <v>0</v>
      </c>
      <c r="P187">
        <f t="shared" si="33"/>
        <v>0</v>
      </c>
      <c r="Q187">
        <f t="shared" si="33"/>
        <v>0</v>
      </c>
      <c r="R187">
        <f t="shared" si="33"/>
        <v>0</v>
      </c>
      <c r="S187">
        <f t="shared" si="33"/>
        <v>0</v>
      </c>
      <c r="T187">
        <f t="shared" si="33"/>
        <v>0</v>
      </c>
    </row>
    <row r="188" spans="1:20" x14ac:dyDescent="0.4">
      <c r="A188" t="s">
        <v>53</v>
      </c>
      <c r="C188">
        <v>22.3</v>
      </c>
      <c r="D188">
        <v>2.2000000000000002</v>
      </c>
      <c r="E188">
        <v>162</v>
      </c>
      <c r="F188">
        <v>1</v>
      </c>
      <c r="G188">
        <v>201.3</v>
      </c>
      <c r="H188">
        <v>192</v>
      </c>
      <c r="I188">
        <v>332.7</v>
      </c>
      <c r="J188">
        <f t="shared" si="23"/>
        <v>2748.3</v>
      </c>
      <c r="M188">
        <f t="shared" si="33"/>
        <v>0</v>
      </c>
      <c r="N188">
        <f t="shared" si="33"/>
        <v>0</v>
      </c>
      <c r="O188">
        <f t="shared" si="33"/>
        <v>0</v>
      </c>
      <c r="P188">
        <f t="shared" si="33"/>
        <v>0</v>
      </c>
      <c r="Q188">
        <f t="shared" si="33"/>
        <v>0</v>
      </c>
      <c r="R188">
        <f t="shared" si="33"/>
        <v>0</v>
      </c>
      <c r="S188">
        <f t="shared" si="33"/>
        <v>0</v>
      </c>
      <c r="T188">
        <f t="shared" si="33"/>
        <v>0</v>
      </c>
    </row>
    <row r="189" spans="1:20" x14ac:dyDescent="0.4">
      <c r="A189" t="s">
        <v>54</v>
      </c>
      <c r="C189">
        <v>27.6</v>
      </c>
      <c r="D189">
        <v>3.5</v>
      </c>
      <c r="E189">
        <v>160</v>
      </c>
      <c r="F189">
        <v>3</v>
      </c>
      <c r="G189">
        <v>197.9</v>
      </c>
      <c r="H189">
        <v>187.8</v>
      </c>
      <c r="I189">
        <v>340</v>
      </c>
      <c r="J189">
        <f t="shared" si="23"/>
        <v>2714.8</v>
      </c>
      <c r="M189">
        <f t="shared" si="33"/>
        <v>0</v>
      </c>
      <c r="N189">
        <f t="shared" si="33"/>
        <v>0</v>
      </c>
      <c r="O189">
        <f t="shared" si="33"/>
        <v>0</v>
      </c>
      <c r="P189">
        <f t="shared" si="33"/>
        <v>0</v>
      </c>
      <c r="Q189">
        <f t="shared" si="33"/>
        <v>0</v>
      </c>
      <c r="R189">
        <f t="shared" si="33"/>
        <v>0</v>
      </c>
      <c r="S189">
        <f t="shared" si="33"/>
        <v>0</v>
      </c>
      <c r="T189">
        <f t="shared" si="33"/>
        <v>0</v>
      </c>
    </row>
    <row r="190" spans="1:20" x14ac:dyDescent="0.4">
      <c r="A190" t="s">
        <v>55</v>
      </c>
      <c r="C190">
        <v>32.4</v>
      </c>
      <c r="D190">
        <v>4.8</v>
      </c>
      <c r="E190">
        <v>155</v>
      </c>
      <c r="F190">
        <v>4</v>
      </c>
      <c r="G190">
        <v>217.2</v>
      </c>
      <c r="H190">
        <v>204</v>
      </c>
      <c r="I190">
        <v>413.4</v>
      </c>
      <c r="J190">
        <f t="shared" si="23"/>
        <v>3019.7999999999997</v>
      </c>
      <c r="M190">
        <f t="shared" si="33"/>
        <v>0</v>
      </c>
      <c r="N190">
        <f t="shared" si="33"/>
        <v>0</v>
      </c>
      <c r="O190">
        <f t="shared" si="33"/>
        <v>0</v>
      </c>
      <c r="P190">
        <f t="shared" si="33"/>
        <v>0</v>
      </c>
      <c r="Q190">
        <f t="shared" si="33"/>
        <v>0</v>
      </c>
      <c r="R190">
        <f t="shared" si="33"/>
        <v>0</v>
      </c>
      <c r="S190">
        <f t="shared" si="33"/>
        <v>0</v>
      </c>
      <c r="T190">
        <f t="shared" si="33"/>
        <v>0</v>
      </c>
    </row>
    <row r="191" spans="1:20" x14ac:dyDescent="0.4">
      <c r="A191" t="s">
        <v>56</v>
      </c>
      <c r="C191">
        <v>37.4</v>
      </c>
      <c r="D191">
        <v>7.2</v>
      </c>
      <c r="E191">
        <v>157</v>
      </c>
      <c r="F191">
        <v>1</v>
      </c>
      <c r="G191">
        <v>219.5</v>
      </c>
      <c r="H191">
        <v>204.9</v>
      </c>
      <c r="I191">
        <v>429.3</v>
      </c>
      <c r="J191">
        <f t="shared" si="23"/>
        <v>3063.3</v>
      </c>
      <c r="M191">
        <f t="shared" si="33"/>
        <v>0</v>
      </c>
      <c r="N191">
        <f t="shared" si="33"/>
        <v>0</v>
      </c>
      <c r="O191">
        <f t="shared" si="33"/>
        <v>0</v>
      </c>
      <c r="P191">
        <f t="shared" si="33"/>
        <v>0</v>
      </c>
      <c r="Q191">
        <f t="shared" si="33"/>
        <v>0</v>
      </c>
      <c r="R191">
        <f t="shared" si="33"/>
        <v>0</v>
      </c>
      <c r="S191">
        <f t="shared" si="33"/>
        <v>0</v>
      </c>
      <c r="T191">
        <f t="shared" si="33"/>
        <v>0</v>
      </c>
    </row>
    <row r="192" spans="1:20" x14ac:dyDescent="0.4">
      <c r="A192" t="s">
        <v>57</v>
      </c>
      <c r="C192">
        <v>42.8</v>
      </c>
      <c r="D192">
        <v>7.4</v>
      </c>
      <c r="E192">
        <v>159</v>
      </c>
      <c r="F192">
        <v>1</v>
      </c>
      <c r="G192">
        <v>215.2</v>
      </c>
      <c r="H192">
        <v>206.5</v>
      </c>
      <c r="I192">
        <v>449.6</v>
      </c>
      <c r="J192">
        <f t="shared" si="23"/>
        <v>3031.9999999999995</v>
      </c>
      <c r="M192">
        <f t="shared" si="33"/>
        <v>0</v>
      </c>
      <c r="N192">
        <f t="shared" si="33"/>
        <v>0</v>
      </c>
      <c r="O192">
        <f t="shared" si="33"/>
        <v>0</v>
      </c>
      <c r="P192">
        <f t="shared" si="33"/>
        <v>0</v>
      </c>
      <c r="Q192">
        <f t="shared" si="33"/>
        <v>0</v>
      </c>
      <c r="R192">
        <f t="shared" si="33"/>
        <v>0</v>
      </c>
      <c r="S192">
        <f t="shared" si="33"/>
        <v>0</v>
      </c>
      <c r="T192">
        <f t="shared" si="33"/>
        <v>0</v>
      </c>
    </row>
    <row r="193" spans="1:20" x14ac:dyDescent="0.4">
      <c r="A193" t="s">
        <v>58</v>
      </c>
      <c r="C193">
        <v>47.8</v>
      </c>
      <c r="D193">
        <v>8.3000000000000007</v>
      </c>
      <c r="E193">
        <v>157</v>
      </c>
      <c r="F193">
        <v>3</v>
      </c>
      <c r="G193">
        <v>216.9</v>
      </c>
      <c r="H193">
        <v>204.1</v>
      </c>
      <c r="I193">
        <v>487.8</v>
      </c>
      <c r="J193">
        <f t="shared" si="23"/>
        <v>3090.6000000000004</v>
      </c>
      <c r="M193">
        <f t="shared" si="33"/>
        <v>0</v>
      </c>
      <c r="N193">
        <f t="shared" si="33"/>
        <v>0</v>
      </c>
      <c r="O193">
        <f t="shared" si="33"/>
        <v>0</v>
      </c>
      <c r="P193">
        <f t="shared" si="33"/>
        <v>0</v>
      </c>
      <c r="Q193">
        <f t="shared" si="33"/>
        <v>0</v>
      </c>
      <c r="R193">
        <f t="shared" si="33"/>
        <v>0</v>
      </c>
      <c r="S193">
        <f t="shared" si="33"/>
        <v>0</v>
      </c>
      <c r="T193">
        <f t="shared" si="33"/>
        <v>0</v>
      </c>
    </row>
    <row r="194" spans="1:20" x14ac:dyDescent="0.4">
      <c r="A194" t="s">
        <v>59</v>
      </c>
      <c r="C194">
        <v>52.4</v>
      </c>
      <c r="D194">
        <v>8.8000000000000007</v>
      </c>
      <c r="E194">
        <v>156</v>
      </c>
      <c r="F194">
        <v>3</v>
      </c>
      <c r="G194">
        <v>221.4</v>
      </c>
      <c r="H194">
        <v>208.8</v>
      </c>
      <c r="I194">
        <v>545.9</v>
      </c>
      <c r="J194">
        <f t="shared" si="23"/>
        <v>3202.7000000000003</v>
      </c>
      <c r="M194">
        <f t="shared" si="33"/>
        <v>0</v>
      </c>
      <c r="N194">
        <f t="shared" si="33"/>
        <v>0</v>
      </c>
      <c r="O194">
        <f t="shared" si="33"/>
        <v>0</v>
      </c>
      <c r="P194">
        <f t="shared" si="33"/>
        <v>0</v>
      </c>
      <c r="Q194">
        <f t="shared" si="33"/>
        <v>0</v>
      </c>
      <c r="R194">
        <f t="shared" si="33"/>
        <v>0</v>
      </c>
      <c r="S194">
        <f t="shared" si="33"/>
        <v>0</v>
      </c>
      <c r="T194">
        <f t="shared" si="33"/>
        <v>0</v>
      </c>
    </row>
    <row r="195" spans="1:20" x14ac:dyDescent="0.4">
      <c r="A195" t="s">
        <v>60</v>
      </c>
      <c r="C195">
        <v>57.3</v>
      </c>
      <c r="D195">
        <v>11.2</v>
      </c>
      <c r="E195">
        <v>156</v>
      </c>
      <c r="F195">
        <v>2</v>
      </c>
      <c r="G195">
        <v>221.6</v>
      </c>
      <c r="H195">
        <v>207.9</v>
      </c>
      <c r="I195">
        <v>540.9</v>
      </c>
      <c r="J195">
        <f t="shared" si="23"/>
        <v>3200.1</v>
      </c>
      <c r="M195">
        <f t="shared" si="33"/>
        <v>0</v>
      </c>
      <c r="N195">
        <f t="shared" si="33"/>
        <v>0</v>
      </c>
      <c r="O195">
        <f t="shared" si="33"/>
        <v>0</v>
      </c>
      <c r="P195">
        <f t="shared" si="33"/>
        <v>0</v>
      </c>
      <c r="Q195">
        <f t="shared" si="33"/>
        <v>0</v>
      </c>
      <c r="R195">
        <f t="shared" si="33"/>
        <v>0</v>
      </c>
      <c r="S195">
        <f t="shared" si="33"/>
        <v>0</v>
      </c>
      <c r="T195">
        <f t="shared" si="33"/>
        <v>0</v>
      </c>
    </row>
    <row r="196" spans="1:20" x14ac:dyDescent="0.4">
      <c r="A196" t="s">
        <v>61</v>
      </c>
      <c r="C196">
        <v>62.6</v>
      </c>
      <c r="D196">
        <v>12.8</v>
      </c>
      <c r="E196">
        <v>157</v>
      </c>
      <c r="F196">
        <v>2</v>
      </c>
      <c r="G196">
        <v>207.1</v>
      </c>
      <c r="H196">
        <v>199.1</v>
      </c>
      <c r="I196">
        <v>350.6</v>
      </c>
      <c r="J196">
        <f t="shared" si="23"/>
        <v>2835.7999999999997</v>
      </c>
      <c r="M196">
        <f t="shared" si="33"/>
        <v>0</v>
      </c>
      <c r="N196">
        <f t="shared" si="33"/>
        <v>0</v>
      </c>
      <c r="O196">
        <f t="shared" si="33"/>
        <v>0</v>
      </c>
      <c r="P196">
        <f t="shared" si="33"/>
        <v>0</v>
      </c>
      <c r="Q196">
        <f t="shared" si="33"/>
        <v>0</v>
      </c>
      <c r="R196">
        <f t="shared" si="33"/>
        <v>0</v>
      </c>
      <c r="S196">
        <f t="shared" si="33"/>
        <v>0</v>
      </c>
      <c r="T196">
        <f t="shared" si="33"/>
        <v>0</v>
      </c>
    </row>
    <row r="197" spans="1:20" x14ac:dyDescent="0.4">
      <c r="A197" t="s">
        <v>62</v>
      </c>
      <c r="C197">
        <v>67.3</v>
      </c>
      <c r="D197">
        <v>13.8</v>
      </c>
      <c r="E197">
        <v>153</v>
      </c>
      <c r="F197">
        <v>1</v>
      </c>
      <c r="G197">
        <v>185.8</v>
      </c>
      <c r="H197">
        <v>175.6</v>
      </c>
      <c r="I197">
        <v>232.8</v>
      </c>
      <c r="J197">
        <f t="shared" ref="J197:J198" si="34">(G197*12)+I197</f>
        <v>2462.4000000000005</v>
      </c>
      <c r="M197">
        <f>IF($F$1=$L$186,C197,0)</f>
        <v>0</v>
      </c>
      <c r="N197">
        <f t="shared" si="33"/>
        <v>0</v>
      </c>
      <c r="O197">
        <f t="shared" si="33"/>
        <v>0</v>
      </c>
      <c r="P197">
        <f t="shared" si="33"/>
        <v>0</v>
      </c>
      <c r="Q197">
        <f t="shared" si="33"/>
        <v>0</v>
      </c>
      <c r="R197">
        <f t="shared" si="33"/>
        <v>0</v>
      </c>
      <c r="S197">
        <f t="shared" si="33"/>
        <v>0</v>
      </c>
      <c r="T197">
        <f t="shared" si="33"/>
        <v>0</v>
      </c>
    </row>
    <row r="198" spans="1:20" x14ac:dyDescent="0.4">
      <c r="A198" t="s">
        <v>75</v>
      </c>
      <c r="C198">
        <v>72.599999999999994</v>
      </c>
      <c r="D198">
        <v>17.899999999999999</v>
      </c>
      <c r="E198">
        <v>154</v>
      </c>
      <c r="F198">
        <v>2</v>
      </c>
      <c r="G198">
        <v>184.2</v>
      </c>
      <c r="H198">
        <v>175.7</v>
      </c>
      <c r="I198">
        <v>197.8</v>
      </c>
      <c r="J198">
        <f t="shared" si="34"/>
        <v>2408.1999999999998</v>
      </c>
      <c r="M198">
        <f>IF($F$1=$L$186,C198,0)</f>
        <v>0</v>
      </c>
      <c r="N198">
        <f t="shared" si="33"/>
        <v>0</v>
      </c>
      <c r="O198">
        <f t="shared" si="33"/>
        <v>0</v>
      </c>
      <c r="P198">
        <f t="shared" si="33"/>
        <v>0</v>
      </c>
      <c r="Q198">
        <f t="shared" si="33"/>
        <v>0</v>
      </c>
      <c r="R198">
        <f t="shared" si="33"/>
        <v>0</v>
      </c>
      <c r="S198">
        <f t="shared" si="33"/>
        <v>0</v>
      </c>
      <c r="T198">
        <f t="shared" si="33"/>
        <v>0</v>
      </c>
    </row>
    <row r="200" spans="1:20" x14ac:dyDescent="0.4">
      <c r="K200" t="s">
        <v>53</v>
      </c>
      <c r="M200">
        <f>M6+M19+M32+M45+M58+M71+M84+M97+M110+M123+M136+M149+M162+M175+M188</f>
        <v>23.7</v>
      </c>
      <c r="N200">
        <f t="shared" ref="N200:P200" si="35">N6+N19+N32+N45+N58+N71+N84+N97+N110+N123+N136+N149+N162+N175+N188</f>
        <v>1.5</v>
      </c>
      <c r="O200">
        <f t="shared" si="35"/>
        <v>166</v>
      </c>
      <c r="P200">
        <f t="shared" si="35"/>
        <v>9</v>
      </c>
      <c r="Q200">
        <f>(Q6+Q19+Q32+Q45+Q58+Q71+Q84+Q97+Q110+Q123+Q136+Q149+Q162+Q175+Q188)*1000</f>
        <v>250200</v>
      </c>
      <c r="R200">
        <f>(R6+R19+R32+R45+R58+R71+R84+R97+R110+R123+R136+R149+R162+R175+R188)*1000</f>
        <v>229200</v>
      </c>
      <c r="S200">
        <f>(S6+S19+S32+S45+S58+S71+S84+S97+S110+S123+S136+S149+S162+S175+S188)*1000</f>
        <v>400700</v>
      </c>
      <c r="T200">
        <f>(T6+T19+T32+T45+T58+T71+T84+T97+T110+T123+T136+T149+T162+T175+T188)*1000</f>
        <v>3403099.9999999995</v>
      </c>
    </row>
    <row r="201" spans="1:20" x14ac:dyDescent="0.4">
      <c r="K201" t="s">
        <v>54</v>
      </c>
      <c r="M201">
        <f t="shared" ref="M201:P209" si="36">M7+M20+M33+M46+M59+M72+M85+M98+M111+M124+M137+M150+M163+M176+M189</f>
        <v>27.2</v>
      </c>
      <c r="N201">
        <f t="shared" si="36"/>
        <v>4</v>
      </c>
      <c r="O201">
        <f t="shared" si="36"/>
        <v>160</v>
      </c>
      <c r="P201">
        <f t="shared" si="36"/>
        <v>8</v>
      </c>
      <c r="Q201">
        <f t="shared" ref="Q201:T209" si="37">(Q7+Q20+Q33+Q46+Q59+Q72+Q85+Q98+Q111+Q124+Q137+Q150+Q163+Q176+Q189)*1000</f>
        <v>291600</v>
      </c>
      <c r="R201">
        <f t="shared" si="37"/>
        <v>268500</v>
      </c>
      <c r="S201">
        <f t="shared" si="37"/>
        <v>760900</v>
      </c>
      <c r="T201">
        <f t="shared" si="37"/>
        <v>4260100</v>
      </c>
    </row>
    <row r="202" spans="1:20" x14ac:dyDescent="0.4">
      <c r="K202" t="s">
        <v>55</v>
      </c>
      <c r="M202">
        <f t="shared" si="36"/>
        <v>32.9</v>
      </c>
      <c r="N202">
        <f t="shared" si="36"/>
        <v>8.4</v>
      </c>
      <c r="O202">
        <f t="shared" si="36"/>
        <v>163</v>
      </c>
      <c r="P202">
        <f t="shared" si="36"/>
        <v>8</v>
      </c>
      <c r="Q202">
        <f t="shared" si="37"/>
        <v>342300</v>
      </c>
      <c r="R202">
        <f t="shared" si="37"/>
        <v>314100</v>
      </c>
      <c r="S202">
        <f t="shared" si="37"/>
        <v>849500</v>
      </c>
      <c r="T202">
        <f t="shared" si="37"/>
        <v>4957100</v>
      </c>
    </row>
    <row r="203" spans="1:20" x14ac:dyDescent="0.4">
      <c r="K203" t="s">
        <v>56</v>
      </c>
      <c r="M203">
        <f t="shared" si="36"/>
        <v>37.299999999999997</v>
      </c>
      <c r="N203">
        <f t="shared" si="36"/>
        <v>10.1</v>
      </c>
      <c r="O203">
        <f t="shared" si="36"/>
        <v>162</v>
      </c>
      <c r="P203">
        <f t="shared" si="36"/>
        <v>7</v>
      </c>
      <c r="Q203">
        <f t="shared" si="37"/>
        <v>322100</v>
      </c>
      <c r="R203">
        <f t="shared" si="37"/>
        <v>301200</v>
      </c>
      <c r="S203">
        <f t="shared" si="37"/>
        <v>877700</v>
      </c>
      <c r="T203">
        <f t="shared" si="37"/>
        <v>4742900.0000000009</v>
      </c>
    </row>
    <row r="204" spans="1:20" x14ac:dyDescent="0.4">
      <c r="K204" t="s">
        <v>57</v>
      </c>
      <c r="M204">
        <f t="shared" si="36"/>
        <v>42.7</v>
      </c>
      <c r="N204">
        <f t="shared" si="36"/>
        <v>12.3</v>
      </c>
      <c r="O204">
        <f t="shared" si="36"/>
        <v>159</v>
      </c>
      <c r="P204">
        <f t="shared" si="36"/>
        <v>5</v>
      </c>
      <c r="Q204">
        <f t="shared" si="37"/>
        <v>356100</v>
      </c>
      <c r="R204">
        <f t="shared" si="37"/>
        <v>336100</v>
      </c>
      <c r="S204">
        <f t="shared" si="37"/>
        <v>1113900</v>
      </c>
      <c r="T204">
        <f t="shared" si="37"/>
        <v>5387100</v>
      </c>
    </row>
    <row r="205" spans="1:20" x14ac:dyDescent="0.4">
      <c r="K205" t="s">
        <v>58</v>
      </c>
      <c r="M205">
        <f t="shared" si="36"/>
        <v>48.2</v>
      </c>
      <c r="N205">
        <f t="shared" si="36"/>
        <v>15.3</v>
      </c>
      <c r="O205">
        <f t="shared" si="36"/>
        <v>159</v>
      </c>
      <c r="P205">
        <f t="shared" si="36"/>
        <v>9</v>
      </c>
      <c r="Q205">
        <f t="shared" si="37"/>
        <v>396300</v>
      </c>
      <c r="R205">
        <f t="shared" si="37"/>
        <v>364800</v>
      </c>
      <c r="S205">
        <f t="shared" si="37"/>
        <v>1387700</v>
      </c>
      <c r="T205">
        <f t="shared" si="37"/>
        <v>6143300</v>
      </c>
    </row>
    <row r="206" spans="1:20" x14ac:dyDescent="0.4">
      <c r="K206" t="s">
        <v>59</v>
      </c>
      <c r="M206">
        <f t="shared" si="36"/>
        <v>52.1</v>
      </c>
      <c r="N206">
        <f t="shared" si="36"/>
        <v>13.9</v>
      </c>
      <c r="O206">
        <f t="shared" si="36"/>
        <v>160</v>
      </c>
      <c r="P206">
        <f t="shared" si="36"/>
        <v>6</v>
      </c>
      <c r="Q206">
        <f t="shared" si="37"/>
        <v>400000</v>
      </c>
      <c r="R206">
        <f t="shared" si="37"/>
        <v>381700</v>
      </c>
      <c r="S206">
        <f t="shared" si="37"/>
        <v>1140600</v>
      </c>
      <c r="T206">
        <f t="shared" si="37"/>
        <v>5940600</v>
      </c>
    </row>
    <row r="207" spans="1:20" x14ac:dyDescent="0.4">
      <c r="K207" t="s">
        <v>60</v>
      </c>
      <c r="M207">
        <f t="shared" si="36"/>
        <v>57.8</v>
      </c>
      <c r="N207">
        <f t="shared" si="36"/>
        <v>23.2</v>
      </c>
      <c r="O207">
        <f t="shared" si="36"/>
        <v>159</v>
      </c>
      <c r="P207">
        <f t="shared" si="36"/>
        <v>9</v>
      </c>
      <c r="Q207">
        <f t="shared" si="37"/>
        <v>385600</v>
      </c>
      <c r="R207">
        <f t="shared" si="37"/>
        <v>363300</v>
      </c>
      <c r="S207">
        <f t="shared" si="37"/>
        <v>1090500</v>
      </c>
      <c r="T207">
        <f t="shared" si="37"/>
        <v>5717700.0000000009</v>
      </c>
    </row>
    <row r="208" spans="1:20" x14ac:dyDescent="0.4">
      <c r="K208" t="s">
        <v>61</v>
      </c>
      <c r="M208">
        <f t="shared" si="36"/>
        <v>63.5</v>
      </c>
      <c r="N208">
        <f t="shared" si="36"/>
        <v>28.5</v>
      </c>
      <c r="O208">
        <f t="shared" si="36"/>
        <v>172</v>
      </c>
      <c r="P208">
        <f t="shared" si="36"/>
        <v>16</v>
      </c>
      <c r="Q208">
        <f t="shared" si="37"/>
        <v>385700</v>
      </c>
      <c r="R208">
        <f t="shared" si="37"/>
        <v>344800</v>
      </c>
      <c r="S208">
        <f t="shared" si="37"/>
        <v>1255900</v>
      </c>
      <c r="T208">
        <f t="shared" si="37"/>
        <v>5884299.9999999991</v>
      </c>
    </row>
    <row r="209" spans="11:20" x14ac:dyDescent="0.4">
      <c r="K209" t="s">
        <v>62</v>
      </c>
      <c r="M209" t="e">
        <f t="shared" si="36"/>
        <v>#VALUE!</v>
      </c>
      <c r="N209" t="e">
        <f t="shared" si="36"/>
        <v>#VALUE!</v>
      </c>
      <c r="O209" t="e">
        <f t="shared" si="36"/>
        <v>#VALUE!</v>
      </c>
      <c r="P209" t="e">
        <f t="shared" si="36"/>
        <v>#VALUE!</v>
      </c>
      <c r="Q209" t="e">
        <f t="shared" si="37"/>
        <v>#VALUE!</v>
      </c>
      <c r="R209" t="e">
        <f t="shared" si="37"/>
        <v>#VALUE!</v>
      </c>
      <c r="S209" t="e">
        <f t="shared" si="37"/>
        <v>#VALUE!</v>
      </c>
      <c r="T209" t="e">
        <f t="shared" si="37"/>
        <v>#VALUE!</v>
      </c>
    </row>
  </sheetData>
  <mergeCells count="1">
    <mergeCell ref="F1:J1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44C8-C478-4800-BC4B-44129C122E2A}">
  <dimension ref="A1:T944"/>
  <sheetViews>
    <sheetView zoomScale="80" zoomScaleNormal="80" workbookViewId="0">
      <selection activeCell="A2" sqref="A2"/>
    </sheetView>
  </sheetViews>
  <sheetFormatPr defaultRowHeight="18.75" x14ac:dyDescent="0.4"/>
  <cols>
    <col min="1" max="1" width="15.625" customWidth="1"/>
    <col min="3" max="3" width="9" style="9"/>
    <col min="10" max="10" width="10.375" customWidth="1"/>
    <col min="13" max="19" width="9.125" bestFit="1" customWidth="1"/>
    <col min="20" max="20" width="10" bestFit="1" customWidth="1"/>
  </cols>
  <sheetData>
    <row r="1" spans="1:20" x14ac:dyDescent="0.4">
      <c r="A1" t="s">
        <v>34</v>
      </c>
      <c r="E1" s="6" t="s">
        <v>14</v>
      </c>
      <c r="F1" s="71" t="str">
        <f>給与算出表!C6</f>
        <v>診療放射線技師</v>
      </c>
      <c r="G1" s="71"/>
      <c r="H1" s="71"/>
      <c r="I1" s="71"/>
      <c r="J1" s="71"/>
      <c r="L1" s="13" t="s">
        <v>84</v>
      </c>
      <c r="M1" s="14" t="str">
        <f>給与算出表!C7</f>
        <v>東京</v>
      </c>
    </row>
    <row r="2" spans="1:20" x14ac:dyDescent="0.4">
      <c r="A2" t="s">
        <v>82</v>
      </c>
    </row>
    <row r="3" spans="1:20" x14ac:dyDescent="0.4">
      <c r="A3" t="s">
        <v>14</v>
      </c>
      <c r="C3" s="9" t="s">
        <v>0</v>
      </c>
      <c r="D3" t="s">
        <v>1</v>
      </c>
      <c r="E3" t="s">
        <v>2</v>
      </c>
      <c r="F3" t="s">
        <v>3</v>
      </c>
      <c r="G3" t="s">
        <v>5</v>
      </c>
      <c r="H3" t="s">
        <v>7</v>
      </c>
      <c r="I3" t="s">
        <v>4</v>
      </c>
      <c r="J3" t="s">
        <v>6</v>
      </c>
      <c r="L3" t="s">
        <v>78</v>
      </c>
    </row>
    <row r="4" spans="1:20" x14ac:dyDescent="0.4">
      <c r="A4" t="s">
        <v>16</v>
      </c>
      <c r="C4" s="9">
        <v>52.6</v>
      </c>
      <c r="D4">
        <v>8.6</v>
      </c>
      <c r="E4">
        <v>163</v>
      </c>
      <c r="F4">
        <v>17</v>
      </c>
      <c r="G4">
        <v>1341.8</v>
      </c>
      <c r="H4">
        <v>1200.5999999999999</v>
      </c>
      <c r="I4">
        <v>1108.4000000000001</v>
      </c>
      <c r="J4" s="5">
        <f>(G4*12)+I4</f>
        <v>17210</v>
      </c>
      <c r="L4">
        <f>IF(AND($F$1=A4,$M$1=$A$2),A4,0)</f>
        <v>0</v>
      </c>
      <c r="M4" s="5">
        <f>IFERROR(VLOOKUP(L4,$A$3:$J$20,3,FALSE),0)</f>
        <v>0</v>
      </c>
      <c r="N4" s="5">
        <f>IFERROR(VLOOKUP(L4,$A$3:$J$20,4,FALSE),0)</f>
        <v>0</v>
      </c>
      <c r="O4" s="5">
        <f>IFERROR(VLOOKUP(L4,$A$3:$J$20,5,FALSE),0)</f>
        <v>0</v>
      </c>
      <c r="P4" s="5">
        <f>IFERROR(VLOOKUP(L4,$A$3:$J$20,6,FALSE),0)</f>
        <v>0</v>
      </c>
      <c r="Q4" s="7">
        <f>IFERROR(VLOOKUP(L4,$A$3:$J$20,7,FALSE),0)</f>
        <v>0</v>
      </c>
      <c r="R4" s="7">
        <f>IFERROR(VLOOKUP(L4,$A$3:$J$20,8,FALSE),0)</f>
        <v>0</v>
      </c>
      <c r="S4" s="7">
        <f>IFERROR(VLOOKUP(L4,$A$3:$J$20,9,FALSE),0)</f>
        <v>0</v>
      </c>
      <c r="T4" s="7">
        <f>IFERROR(VLOOKUP(L4,$A$3:$J$20,10,FALSE),0)</f>
        <v>0</v>
      </c>
    </row>
    <row r="5" spans="1:20" x14ac:dyDescent="0.4">
      <c r="A5" t="s">
        <v>17</v>
      </c>
      <c r="C5" s="9">
        <v>38.5</v>
      </c>
      <c r="D5">
        <v>4.8</v>
      </c>
      <c r="E5">
        <v>160</v>
      </c>
      <c r="F5">
        <v>0</v>
      </c>
      <c r="G5">
        <v>690</v>
      </c>
      <c r="H5">
        <v>690</v>
      </c>
      <c r="I5">
        <v>0</v>
      </c>
      <c r="J5" s="5">
        <f t="shared" ref="J5:J20" si="0">(G5*12)+I5</f>
        <v>8280</v>
      </c>
      <c r="L5">
        <f t="shared" ref="L5:L20" si="1">IF(AND($F$1=A5,$M$1=$A$2),A5,0)</f>
        <v>0</v>
      </c>
      <c r="M5" s="5">
        <f t="shared" ref="M5:M20" si="2">IFERROR(VLOOKUP(L5,$A$3:$J$20,3,FALSE),0)</f>
        <v>0</v>
      </c>
      <c r="N5" s="5">
        <f t="shared" ref="N5:N20" si="3">IFERROR(VLOOKUP(L5,$A$3:$J$20,4,FALSE),0)</f>
        <v>0</v>
      </c>
      <c r="O5" s="5">
        <f t="shared" ref="O5:O20" si="4">IFERROR(VLOOKUP(L5,$A$3:$J$20,5,FALSE),0)</f>
        <v>0</v>
      </c>
      <c r="P5" s="5">
        <f t="shared" ref="P5:P20" si="5">IFERROR(VLOOKUP(L5,$A$3:$J$20,6,FALSE),0)</f>
        <v>0</v>
      </c>
      <c r="Q5" s="7">
        <f t="shared" ref="Q5:Q20" si="6">IFERROR(VLOOKUP(L5,$A$3:$J$20,7,FALSE),0)</f>
        <v>0</v>
      </c>
      <c r="R5" s="7">
        <f t="shared" ref="R5:R20" si="7">IFERROR(VLOOKUP(L5,$A$3:$J$20,8,FALSE),0)</f>
        <v>0</v>
      </c>
      <c r="S5" s="7">
        <f t="shared" ref="S5:S20" si="8">IFERROR(VLOOKUP(L5,$A$3:$J$20,9,FALSE),0)</f>
        <v>0</v>
      </c>
      <c r="T5" s="7">
        <f t="shared" ref="T5:T20" si="9">IFERROR(VLOOKUP(L5,$A$3:$J$20,10,FALSE),0)</f>
        <v>0</v>
      </c>
    </row>
    <row r="6" spans="1:20" x14ac:dyDescent="0.4">
      <c r="A6" t="s">
        <v>18</v>
      </c>
      <c r="C6" s="9">
        <v>43</v>
      </c>
      <c r="D6">
        <v>8.6</v>
      </c>
      <c r="E6">
        <v>158</v>
      </c>
      <c r="F6">
        <v>9</v>
      </c>
      <c r="G6">
        <v>400.8</v>
      </c>
      <c r="H6">
        <v>376.7</v>
      </c>
      <c r="I6">
        <v>1015.5</v>
      </c>
      <c r="J6" s="5">
        <f t="shared" si="0"/>
        <v>5825.1</v>
      </c>
      <c r="L6">
        <f t="shared" si="1"/>
        <v>0</v>
      </c>
      <c r="M6" s="5">
        <f t="shared" si="2"/>
        <v>0</v>
      </c>
      <c r="N6" s="5">
        <f t="shared" si="3"/>
        <v>0</v>
      </c>
      <c r="O6" s="5">
        <f t="shared" si="4"/>
        <v>0</v>
      </c>
      <c r="P6" s="5">
        <f t="shared" si="5"/>
        <v>0</v>
      </c>
      <c r="Q6" s="7">
        <f t="shared" si="6"/>
        <v>0</v>
      </c>
      <c r="R6" s="7">
        <f t="shared" si="7"/>
        <v>0</v>
      </c>
      <c r="S6" s="7">
        <f t="shared" si="8"/>
        <v>0</v>
      </c>
      <c r="T6" s="7">
        <f t="shared" si="9"/>
        <v>0</v>
      </c>
    </row>
    <row r="7" spans="1:20" x14ac:dyDescent="0.4">
      <c r="A7" t="s">
        <v>19</v>
      </c>
      <c r="C7" s="9">
        <v>40.799999999999997</v>
      </c>
      <c r="D7">
        <v>5.7</v>
      </c>
      <c r="E7">
        <v>147</v>
      </c>
      <c r="F7">
        <v>12</v>
      </c>
      <c r="G7">
        <v>288.60000000000002</v>
      </c>
      <c r="H7">
        <v>264.10000000000002</v>
      </c>
      <c r="I7">
        <v>451.5</v>
      </c>
      <c r="J7" s="5">
        <f t="shared" si="0"/>
        <v>3914.7000000000003</v>
      </c>
      <c r="L7">
        <f t="shared" si="1"/>
        <v>0</v>
      </c>
      <c r="M7" s="5">
        <f t="shared" si="2"/>
        <v>0</v>
      </c>
      <c r="N7" s="5">
        <f t="shared" si="3"/>
        <v>0</v>
      </c>
      <c r="O7" s="5">
        <f t="shared" si="4"/>
        <v>0</v>
      </c>
      <c r="P7" s="5">
        <f t="shared" si="5"/>
        <v>0</v>
      </c>
      <c r="Q7" s="7">
        <f t="shared" si="6"/>
        <v>0</v>
      </c>
      <c r="R7" s="7">
        <f t="shared" si="7"/>
        <v>0</v>
      </c>
      <c r="S7" s="7">
        <f t="shared" si="8"/>
        <v>0</v>
      </c>
      <c r="T7" s="7">
        <f t="shared" si="9"/>
        <v>0</v>
      </c>
    </row>
    <row r="8" spans="1:20" x14ac:dyDescent="0.4">
      <c r="A8" t="s">
        <v>21</v>
      </c>
      <c r="C8" s="9">
        <v>42.1</v>
      </c>
      <c r="D8">
        <v>8.5</v>
      </c>
      <c r="E8">
        <v>157</v>
      </c>
      <c r="F8">
        <v>7</v>
      </c>
      <c r="G8">
        <v>339.2</v>
      </c>
      <c r="H8">
        <v>304.3</v>
      </c>
      <c r="I8">
        <v>952.5</v>
      </c>
      <c r="J8" s="5">
        <f t="shared" si="0"/>
        <v>5022.8999999999996</v>
      </c>
      <c r="L8">
        <f>IF(AND($F$1=A8,$M$1=$A$2),A8,0)</f>
        <v>0</v>
      </c>
      <c r="M8" s="5">
        <f t="shared" si="2"/>
        <v>0</v>
      </c>
      <c r="N8" s="5">
        <f t="shared" si="3"/>
        <v>0</v>
      </c>
      <c r="O8" s="5">
        <f t="shared" si="4"/>
        <v>0</v>
      </c>
      <c r="P8" s="5">
        <f t="shared" si="5"/>
        <v>0</v>
      </c>
      <c r="Q8" s="7">
        <f t="shared" si="6"/>
        <v>0</v>
      </c>
      <c r="R8" s="7">
        <f t="shared" si="7"/>
        <v>0</v>
      </c>
      <c r="S8" s="7">
        <f t="shared" si="8"/>
        <v>0</v>
      </c>
      <c r="T8" s="7">
        <f t="shared" si="9"/>
        <v>0</v>
      </c>
    </row>
    <row r="9" spans="1:20" x14ac:dyDescent="0.4">
      <c r="A9" t="s">
        <v>22</v>
      </c>
      <c r="C9" s="9">
        <v>48.9</v>
      </c>
      <c r="D9">
        <v>10.7</v>
      </c>
      <c r="E9">
        <v>157</v>
      </c>
      <c r="F9">
        <v>6</v>
      </c>
      <c r="G9">
        <v>285.7</v>
      </c>
      <c r="H9">
        <v>261.8</v>
      </c>
      <c r="I9">
        <v>760.1</v>
      </c>
      <c r="J9" s="5">
        <f t="shared" si="0"/>
        <v>4188.5</v>
      </c>
      <c r="L9">
        <f t="shared" si="1"/>
        <v>0</v>
      </c>
      <c r="M9" s="5">
        <f t="shared" si="2"/>
        <v>0</v>
      </c>
      <c r="N9" s="5">
        <f t="shared" si="3"/>
        <v>0</v>
      </c>
      <c r="O9" s="5">
        <f t="shared" si="4"/>
        <v>0</v>
      </c>
      <c r="P9" s="5">
        <f t="shared" si="5"/>
        <v>0</v>
      </c>
      <c r="Q9" s="7">
        <f t="shared" si="6"/>
        <v>0</v>
      </c>
      <c r="R9" s="7">
        <f t="shared" si="7"/>
        <v>0</v>
      </c>
      <c r="S9" s="7">
        <f t="shared" si="8"/>
        <v>0</v>
      </c>
      <c r="T9" s="7">
        <f t="shared" si="9"/>
        <v>0</v>
      </c>
    </row>
    <row r="10" spans="1:20" x14ac:dyDescent="0.4">
      <c r="A10" t="s">
        <v>23</v>
      </c>
      <c r="C10" s="9">
        <v>45.6</v>
      </c>
      <c r="D10">
        <v>15.5</v>
      </c>
      <c r="E10">
        <v>166</v>
      </c>
      <c r="F10">
        <v>5</v>
      </c>
      <c r="G10">
        <v>362.2</v>
      </c>
      <c r="H10">
        <v>346.7</v>
      </c>
      <c r="I10">
        <v>1058.0999999999999</v>
      </c>
      <c r="J10" s="5">
        <f t="shared" si="0"/>
        <v>5404.5</v>
      </c>
      <c r="L10">
        <f t="shared" si="1"/>
        <v>0</v>
      </c>
      <c r="M10" s="5">
        <f t="shared" si="2"/>
        <v>0</v>
      </c>
      <c r="N10" s="5">
        <f t="shared" si="3"/>
        <v>0</v>
      </c>
      <c r="O10" s="5">
        <f t="shared" si="4"/>
        <v>0</v>
      </c>
      <c r="P10" s="5">
        <f t="shared" si="5"/>
        <v>0</v>
      </c>
      <c r="Q10" s="7">
        <f t="shared" si="6"/>
        <v>0</v>
      </c>
      <c r="R10" s="7">
        <f t="shared" si="7"/>
        <v>0</v>
      </c>
      <c r="S10" s="7">
        <f t="shared" si="8"/>
        <v>0</v>
      </c>
      <c r="T10" s="7">
        <f t="shared" si="9"/>
        <v>0</v>
      </c>
    </row>
    <row r="11" spans="1:20" x14ac:dyDescent="0.4">
      <c r="A11" t="s">
        <v>24</v>
      </c>
      <c r="C11" s="9">
        <v>40.299999999999997</v>
      </c>
      <c r="D11">
        <v>12.1</v>
      </c>
      <c r="E11">
        <v>164</v>
      </c>
      <c r="F11">
        <v>5</v>
      </c>
      <c r="G11">
        <v>308.39999999999998</v>
      </c>
      <c r="H11">
        <v>292.8</v>
      </c>
      <c r="I11">
        <v>930.3</v>
      </c>
      <c r="J11" s="5">
        <f t="shared" si="0"/>
        <v>4631.0999999999995</v>
      </c>
      <c r="L11">
        <f t="shared" si="1"/>
        <v>0</v>
      </c>
      <c r="M11" s="5">
        <f t="shared" si="2"/>
        <v>0</v>
      </c>
      <c r="N11" s="5">
        <f t="shared" si="3"/>
        <v>0</v>
      </c>
      <c r="O11" s="5">
        <f t="shared" si="4"/>
        <v>0</v>
      </c>
      <c r="P11" s="5">
        <f t="shared" si="5"/>
        <v>0</v>
      </c>
      <c r="Q11" s="7">
        <f t="shared" si="6"/>
        <v>0</v>
      </c>
      <c r="R11" s="7">
        <f t="shared" si="7"/>
        <v>0</v>
      </c>
      <c r="S11" s="7">
        <f t="shared" si="8"/>
        <v>0</v>
      </c>
      <c r="T11" s="7">
        <f t="shared" si="9"/>
        <v>0</v>
      </c>
    </row>
    <row r="12" spans="1:20" x14ac:dyDescent="0.4">
      <c r="A12" t="s">
        <v>25</v>
      </c>
      <c r="C12" s="9">
        <v>33.9</v>
      </c>
      <c r="D12">
        <v>6.3</v>
      </c>
      <c r="E12">
        <v>160</v>
      </c>
      <c r="F12">
        <v>3</v>
      </c>
      <c r="G12">
        <v>277.5</v>
      </c>
      <c r="H12">
        <v>271.8</v>
      </c>
      <c r="I12">
        <v>807.9</v>
      </c>
      <c r="J12" s="5">
        <f t="shared" si="0"/>
        <v>4137.8999999999996</v>
      </c>
      <c r="L12">
        <f t="shared" si="1"/>
        <v>0</v>
      </c>
      <c r="M12" s="5">
        <f t="shared" si="2"/>
        <v>0</v>
      </c>
      <c r="N12" s="5">
        <f t="shared" si="3"/>
        <v>0</v>
      </c>
      <c r="O12" s="5">
        <f t="shared" si="4"/>
        <v>0</v>
      </c>
      <c r="P12" s="5">
        <f t="shared" si="5"/>
        <v>0</v>
      </c>
      <c r="Q12" s="7">
        <f t="shared" si="6"/>
        <v>0</v>
      </c>
      <c r="R12" s="7">
        <f t="shared" si="7"/>
        <v>0</v>
      </c>
      <c r="S12" s="7">
        <f t="shared" si="8"/>
        <v>0</v>
      </c>
      <c r="T12" s="7">
        <f t="shared" si="9"/>
        <v>0</v>
      </c>
    </row>
    <row r="13" spans="1:20" x14ac:dyDescent="0.4">
      <c r="A13" t="s">
        <v>26</v>
      </c>
      <c r="C13" s="9">
        <v>38.5</v>
      </c>
      <c r="D13">
        <v>2.5</v>
      </c>
      <c r="E13">
        <v>159</v>
      </c>
      <c r="F13">
        <v>0</v>
      </c>
      <c r="G13">
        <v>241.7</v>
      </c>
      <c r="H13">
        <v>241.7</v>
      </c>
      <c r="I13">
        <v>1057</v>
      </c>
      <c r="J13" s="5">
        <f t="shared" si="0"/>
        <v>3957.3999999999996</v>
      </c>
      <c r="L13">
        <f t="shared" si="1"/>
        <v>0</v>
      </c>
      <c r="M13" s="5">
        <f t="shared" si="2"/>
        <v>0</v>
      </c>
      <c r="N13" s="5">
        <f t="shared" si="3"/>
        <v>0</v>
      </c>
      <c r="O13" s="5">
        <f t="shared" si="4"/>
        <v>0</v>
      </c>
      <c r="P13" s="5">
        <f t="shared" si="5"/>
        <v>0</v>
      </c>
      <c r="Q13" s="7">
        <f t="shared" si="6"/>
        <v>0</v>
      </c>
      <c r="R13" s="7">
        <f t="shared" si="7"/>
        <v>0</v>
      </c>
      <c r="S13" s="7">
        <f t="shared" si="8"/>
        <v>0</v>
      </c>
      <c r="T13" s="7">
        <f t="shared" si="9"/>
        <v>0</v>
      </c>
    </row>
    <row r="14" spans="1:20" x14ac:dyDescent="0.4">
      <c r="A14" t="s">
        <v>27</v>
      </c>
      <c r="C14" s="9" t="s">
        <v>74</v>
      </c>
      <c r="D14" t="s">
        <v>74</v>
      </c>
      <c r="E14" t="s">
        <v>74</v>
      </c>
      <c r="F14" t="s">
        <v>74</v>
      </c>
      <c r="G14" t="s">
        <v>74</v>
      </c>
      <c r="H14" t="s">
        <v>74</v>
      </c>
      <c r="I14" t="s">
        <v>74</v>
      </c>
      <c r="J14" s="5" t="e">
        <f t="shared" si="0"/>
        <v>#VALUE!</v>
      </c>
      <c r="L14">
        <f t="shared" si="1"/>
        <v>0</v>
      </c>
      <c r="M14" s="5">
        <f t="shared" si="2"/>
        <v>0</v>
      </c>
      <c r="N14" s="5">
        <f t="shared" si="3"/>
        <v>0</v>
      </c>
      <c r="O14" s="5">
        <f t="shared" si="4"/>
        <v>0</v>
      </c>
      <c r="P14" s="5">
        <f t="shared" si="5"/>
        <v>0</v>
      </c>
      <c r="Q14" s="7">
        <f t="shared" si="6"/>
        <v>0</v>
      </c>
      <c r="R14" s="7">
        <f t="shared" si="7"/>
        <v>0</v>
      </c>
      <c r="S14" s="7">
        <f t="shared" si="8"/>
        <v>0</v>
      </c>
      <c r="T14" s="7">
        <f t="shared" si="9"/>
        <v>0</v>
      </c>
    </row>
    <row r="15" spans="1:20" x14ac:dyDescent="0.4">
      <c r="A15" t="s">
        <v>28</v>
      </c>
      <c r="C15" s="9">
        <v>37.5</v>
      </c>
      <c r="D15">
        <v>8.1</v>
      </c>
      <c r="E15">
        <v>167</v>
      </c>
      <c r="F15">
        <v>8</v>
      </c>
      <c r="G15">
        <v>251.3</v>
      </c>
      <c r="H15">
        <v>237.9</v>
      </c>
      <c r="I15">
        <v>464</v>
      </c>
      <c r="J15" s="5">
        <f t="shared" si="0"/>
        <v>3479.6000000000004</v>
      </c>
      <c r="L15">
        <f t="shared" si="1"/>
        <v>0</v>
      </c>
      <c r="M15" s="5">
        <f t="shared" si="2"/>
        <v>0</v>
      </c>
      <c r="N15" s="5">
        <f t="shared" si="3"/>
        <v>0</v>
      </c>
      <c r="O15" s="5">
        <f t="shared" si="4"/>
        <v>0</v>
      </c>
      <c r="P15" s="5">
        <f t="shared" si="5"/>
        <v>0</v>
      </c>
      <c r="Q15" s="7">
        <f t="shared" si="6"/>
        <v>0</v>
      </c>
      <c r="R15" s="7">
        <f t="shared" si="7"/>
        <v>0</v>
      </c>
      <c r="S15" s="7">
        <f t="shared" si="8"/>
        <v>0</v>
      </c>
      <c r="T15" s="7">
        <f t="shared" si="9"/>
        <v>0</v>
      </c>
    </row>
    <row r="16" spans="1:20" x14ac:dyDescent="0.4">
      <c r="A16" t="s">
        <v>29</v>
      </c>
      <c r="C16" s="9">
        <v>35.799999999999997</v>
      </c>
      <c r="D16">
        <v>6.7</v>
      </c>
      <c r="E16">
        <v>170</v>
      </c>
      <c r="F16">
        <v>3</v>
      </c>
      <c r="G16">
        <v>236.8</v>
      </c>
      <c r="H16">
        <v>232.1</v>
      </c>
      <c r="I16">
        <v>768.7</v>
      </c>
      <c r="J16" s="5">
        <f t="shared" si="0"/>
        <v>3610.3</v>
      </c>
      <c r="L16">
        <f t="shared" si="1"/>
        <v>0</v>
      </c>
      <c r="M16" s="5">
        <f t="shared" si="2"/>
        <v>0</v>
      </c>
      <c r="N16" s="5">
        <f t="shared" si="3"/>
        <v>0</v>
      </c>
      <c r="O16" s="5">
        <f t="shared" si="4"/>
        <v>0</v>
      </c>
      <c r="P16" s="5">
        <f t="shared" si="5"/>
        <v>0</v>
      </c>
      <c r="Q16" s="7">
        <f t="shared" si="6"/>
        <v>0</v>
      </c>
      <c r="R16" s="7">
        <f t="shared" si="7"/>
        <v>0</v>
      </c>
      <c r="S16" s="7">
        <f t="shared" si="8"/>
        <v>0</v>
      </c>
      <c r="T16" s="7">
        <f t="shared" si="9"/>
        <v>0</v>
      </c>
    </row>
    <row r="17" spans="1:20" x14ac:dyDescent="0.4">
      <c r="A17" t="s">
        <v>30</v>
      </c>
      <c r="C17" s="9">
        <v>52.3</v>
      </c>
      <c r="D17">
        <v>11.4</v>
      </c>
      <c r="E17">
        <v>165</v>
      </c>
      <c r="F17">
        <v>4</v>
      </c>
      <c r="G17">
        <v>257.39999999999998</v>
      </c>
      <c r="H17">
        <v>250.4</v>
      </c>
      <c r="I17">
        <v>673.5</v>
      </c>
      <c r="J17" s="5">
        <f t="shared" si="0"/>
        <v>3762.2999999999997</v>
      </c>
      <c r="L17">
        <f t="shared" si="1"/>
        <v>0</v>
      </c>
      <c r="M17" s="5">
        <f t="shared" si="2"/>
        <v>0</v>
      </c>
      <c r="N17" s="5">
        <f t="shared" si="3"/>
        <v>0</v>
      </c>
      <c r="O17" s="5">
        <f t="shared" si="4"/>
        <v>0</v>
      </c>
      <c r="P17" s="5">
        <f t="shared" si="5"/>
        <v>0</v>
      </c>
      <c r="Q17" s="7">
        <f t="shared" si="6"/>
        <v>0</v>
      </c>
      <c r="R17" s="7">
        <f t="shared" si="7"/>
        <v>0</v>
      </c>
      <c r="S17" s="7">
        <f t="shared" si="8"/>
        <v>0</v>
      </c>
      <c r="T17" s="7">
        <f t="shared" si="9"/>
        <v>0</v>
      </c>
    </row>
    <row r="18" spans="1:20" x14ac:dyDescent="0.4">
      <c r="A18" t="s">
        <v>31</v>
      </c>
      <c r="C18" s="9">
        <v>43.5</v>
      </c>
      <c r="D18">
        <v>7.9</v>
      </c>
      <c r="E18">
        <v>160</v>
      </c>
      <c r="F18">
        <v>5</v>
      </c>
      <c r="G18">
        <v>234.9</v>
      </c>
      <c r="H18">
        <v>220.1</v>
      </c>
      <c r="I18">
        <v>576</v>
      </c>
      <c r="J18" s="5">
        <f t="shared" si="0"/>
        <v>3394.8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</row>
    <row r="19" spans="1:20" x14ac:dyDescent="0.4">
      <c r="A19" t="s">
        <v>32</v>
      </c>
      <c r="C19" s="9">
        <v>49.6</v>
      </c>
      <c r="D19">
        <v>9.6999999999999993</v>
      </c>
      <c r="E19">
        <v>165</v>
      </c>
      <c r="F19">
        <v>2</v>
      </c>
      <c r="G19">
        <v>291.8</v>
      </c>
      <c r="H19">
        <v>287.89999999999998</v>
      </c>
      <c r="I19">
        <v>355.5</v>
      </c>
      <c r="J19" s="5">
        <f t="shared" si="0"/>
        <v>3857.1000000000004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</row>
    <row r="20" spans="1:20" x14ac:dyDescent="0.4">
      <c r="A20" t="s">
        <v>33</v>
      </c>
      <c r="C20" s="9">
        <v>47.1</v>
      </c>
      <c r="D20">
        <v>10.6</v>
      </c>
      <c r="E20">
        <v>155</v>
      </c>
      <c r="F20">
        <v>5</v>
      </c>
      <c r="G20">
        <v>222.4</v>
      </c>
      <c r="H20">
        <v>204.3</v>
      </c>
      <c r="I20">
        <v>554.5</v>
      </c>
      <c r="J20" s="5">
        <f t="shared" si="0"/>
        <v>3223.3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</row>
    <row r="21" spans="1:20" x14ac:dyDescent="0.4">
      <c r="J21" s="5"/>
    </row>
    <row r="22" spans="1:20" x14ac:dyDescent="0.4">
      <c r="M22">
        <f>SUM(M4:M20)</f>
        <v>0</v>
      </c>
      <c r="N22">
        <f>SUM(N4:N20)</f>
        <v>0</v>
      </c>
      <c r="O22">
        <f>SUM(O4:O20)</f>
        <v>0</v>
      </c>
      <c r="P22">
        <f>SUM(P4:P20)</f>
        <v>0</v>
      </c>
      <c r="Q22">
        <f>SUM(Q4:Q20)*1000</f>
        <v>0</v>
      </c>
      <c r="R22">
        <f>SUM(R4:R20)*1000</f>
        <v>0</v>
      </c>
      <c r="S22">
        <f>SUM(S4:S20)*1000</f>
        <v>0</v>
      </c>
      <c r="T22">
        <f>SUM(T4:T20)*1000</f>
        <v>0</v>
      </c>
    </row>
    <row r="23" spans="1:20" x14ac:dyDescent="0.4">
      <c r="A23" t="s">
        <v>83</v>
      </c>
      <c r="L23" t="s">
        <v>78</v>
      </c>
    </row>
    <row r="24" spans="1:20" x14ac:dyDescent="0.4">
      <c r="A24" t="s">
        <v>16</v>
      </c>
      <c r="C24" s="9">
        <v>49.2</v>
      </c>
      <c r="D24">
        <v>9.1</v>
      </c>
      <c r="E24">
        <v>164</v>
      </c>
      <c r="F24">
        <v>14</v>
      </c>
      <c r="G24">
        <v>1056.2</v>
      </c>
      <c r="H24">
        <v>923.7</v>
      </c>
      <c r="I24">
        <v>1689.4</v>
      </c>
      <c r="J24">
        <f t="shared" ref="J24:J40" si="10">(G24*12)+I24</f>
        <v>14363.800000000001</v>
      </c>
      <c r="L24">
        <f>IF(AND($F$1=A24,$M$1=$A$23),A24,0)</f>
        <v>0</v>
      </c>
      <c r="M24">
        <f>IFERROR(VLOOKUP(L24,$A$23:$J$40,3,FALSE),0)</f>
        <v>0</v>
      </c>
      <c r="N24">
        <f>IFERROR(VLOOKUP(L24,$A$23:$J$40,4,FALSE),0)</f>
        <v>0</v>
      </c>
      <c r="O24">
        <f>IFERROR(VLOOKUP(L24,$A$23:$J$40,5,FALSE),0)</f>
        <v>0</v>
      </c>
      <c r="P24">
        <f>IFERROR(VLOOKUP(L24,$A$23:$J$40,6,FALSE),0)</f>
        <v>0</v>
      </c>
      <c r="Q24">
        <f>IFERROR(VLOOKUP(L24,$A$23:$J$40,7,FALSE),0)</f>
        <v>0</v>
      </c>
      <c r="R24">
        <f>IFERROR(VLOOKUP(L24,$A$23:$J$40,8,FALSE),0)</f>
        <v>0</v>
      </c>
      <c r="S24">
        <f>IFERROR(VLOOKUP(L24,$A$23:$J$40,9,FALSE),0)</f>
        <v>0</v>
      </c>
      <c r="T24">
        <f>IFERROR(VLOOKUP(L24,$A$23:$J$40,10,FALSE),0)</f>
        <v>0</v>
      </c>
    </row>
    <row r="25" spans="1:20" x14ac:dyDescent="0.4">
      <c r="A25" t="s">
        <v>17</v>
      </c>
      <c r="C25" s="9">
        <v>69.5</v>
      </c>
      <c r="D25">
        <v>11.5</v>
      </c>
      <c r="E25">
        <v>171</v>
      </c>
      <c r="F25">
        <v>0</v>
      </c>
      <c r="G25">
        <v>606</v>
      </c>
      <c r="H25">
        <v>606</v>
      </c>
      <c r="I25">
        <v>0</v>
      </c>
      <c r="J25">
        <f t="shared" si="10"/>
        <v>7272</v>
      </c>
      <c r="L25">
        <f t="shared" ref="L25:L40" si="11">IF(AND($F$1=A25,$M$1=$A$23),A25,0)</f>
        <v>0</v>
      </c>
      <c r="M25">
        <f t="shared" ref="M25:M39" si="12">IFERROR(VLOOKUP(L25,$A$23:$J$40,3,FALSE),0)</f>
        <v>0</v>
      </c>
      <c r="N25">
        <f t="shared" ref="N25:N40" si="13">IFERROR(VLOOKUP(L25,$A$23:$J$40,4,FALSE),0)</f>
        <v>0</v>
      </c>
      <c r="O25">
        <f t="shared" ref="O25:O40" si="14">IFERROR(VLOOKUP(L25,$A$23:$J$40,5,FALSE),0)</f>
        <v>0</v>
      </c>
      <c r="P25">
        <f t="shared" ref="P25:P40" si="15">IFERROR(VLOOKUP(L25,$A$23:$J$40,6,FALSE),0)</f>
        <v>0</v>
      </c>
      <c r="Q25">
        <f t="shared" ref="Q25:Q40" si="16">IFERROR(VLOOKUP(L25,$A$23:$J$40,7,FALSE),0)</f>
        <v>0</v>
      </c>
      <c r="R25">
        <f t="shared" ref="R25:R40" si="17">IFERROR(VLOOKUP(L25,$A$23:$J$40,8,FALSE),0)</f>
        <v>0</v>
      </c>
      <c r="S25">
        <f t="shared" ref="S25:S40" si="18">IFERROR(VLOOKUP(L25,$A$23:$J$40,9,FALSE),0)</f>
        <v>0</v>
      </c>
      <c r="T25">
        <f t="shared" ref="T25:T40" si="19">IFERROR(VLOOKUP(L25,$A$23:$J$40,10,FALSE),0)</f>
        <v>0</v>
      </c>
    </row>
    <row r="26" spans="1:20" x14ac:dyDescent="0.4">
      <c r="A26" t="s">
        <v>18</v>
      </c>
      <c r="C26" s="9">
        <v>39.200000000000003</v>
      </c>
      <c r="D26">
        <v>9.8000000000000007</v>
      </c>
      <c r="E26">
        <v>163</v>
      </c>
      <c r="F26">
        <v>19</v>
      </c>
      <c r="G26">
        <v>411.9</v>
      </c>
      <c r="H26">
        <v>367.5</v>
      </c>
      <c r="I26">
        <v>1051.8</v>
      </c>
      <c r="J26">
        <f t="shared" si="10"/>
        <v>5994.5999999999995</v>
      </c>
      <c r="L26">
        <f t="shared" si="11"/>
        <v>0</v>
      </c>
      <c r="M26">
        <f t="shared" si="12"/>
        <v>0</v>
      </c>
      <c r="N26">
        <f t="shared" si="13"/>
        <v>0</v>
      </c>
      <c r="O26">
        <f t="shared" si="14"/>
        <v>0</v>
      </c>
      <c r="P26">
        <f t="shared" si="15"/>
        <v>0</v>
      </c>
      <c r="Q26">
        <f t="shared" si="16"/>
        <v>0</v>
      </c>
      <c r="R26">
        <f t="shared" si="17"/>
        <v>0</v>
      </c>
      <c r="S26">
        <f t="shared" si="18"/>
        <v>0</v>
      </c>
      <c r="T26">
        <f t="shared" si="19"/>
        <v>0</v>
      </c>
    </row>
    <row r="27" spans="1:20" x14ac:dyDescent="0.4">
      <c r="A27" t="s">
        <v>19</v>
      </c>
      <c r="C27" s="9">
        <v>42</v>
      </c>
      <c r="D27">
        <v>13.4</v>
      </c>
      <c r="E27">
        <v>162</v>
      </c>
      <c r="F27">
        <v>10</v>
      </c>
      <c r="G27">
        <v>335.6</v>
      </c>
      <c r="H27">
        <v>311.8</v>
      </c>
      <c r="I27">
        <v>881.3</v>
      </c>
      <c r="J27">
        <f t="shared" si="10"/>
        <v>4908.5</v>
      </c>
      <c r="L27">
        <f t="shared" si="11"/>
        <v>0</v>
      </c>
      <c r="M27">
        <f t="shared" si="12"/>
        <v>0</v>
      </c>
      <c r="N27">
        <f t="shared" si="13"/>
        <v>0</v>
      </c>
      <c r="O27">
        <f t="shared" si="14"/>
        <v>0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</row>
    <row r="28" spans="1:20" x14ac:dyDescent="0.4">
      <c r="A28" t="s">
        <v>21</v>
      </c>
      <c r="C28" s="9">
        <v>42</v>
      </c>
      <c r="D28">
        <v>11.7</v>
      </c>
      <c r="E28">
        <v>157</v>
      </c>
      <c r="F28">
        <v>5</v>
      </c>
      <c r="G28">
        <v>320.3</v>
      </c>
      <c r="H28">
        <v>305</v>
      </c>
      <c r="I28">
        <v>844.4</v>
      </c>
      <c r="J28">
        <f t="shared" si="10"/>
        <v>4688</v>
      </c>
      <c r="L28">
        <f t="shared" si="11"/>
        <v>0</v>
      </c>
      <c r="M28">
        <f t="shared" si="12"/>
        <v>0</v>
      </c>
      <c r="N28">
        <f t="shared" si="13"/>
        <v>0</v>
      </c>
      <c r="O28">
        <f t="shared" si="14"/>
        <v>0</v>
      </c>
      <c r="P28">
        <f t="shared" si="15"/>
        <v>0</v>
      </c>
      <c r="Q28">
        <f t="shared" si="16"/>
        <v>0</v>
      </c>
      <c r="R28">
        <f t="shared" si="17"/>
        <v>0</v>
      </c>
      <c r="S28">
        <f t="shared" si="18"/>
        <v>0</v>
      </c>
      <c r="T28">
        <f t="shared" si="19"/>
        <v>0</v>
      </c>
    </row>
    <row r="29" spans="1:20" x14ac:dyDescent="0.4">
      <c r="A29" t="s">
        <v>22</v>
      </c>
      <c r="C29" s="9">
        <v>51.1</v>
      </c>
      <c r="D29">
        <v>11.5</v>
      </c>
      <c r="E29">
        <v>164</v>
      </c>
      <c r="F29">
        <v>2</v>
      </c>
      <c r="G29">
        <v>242.8</v>
      </c>
      <c r="H29">
        <v>231.8</v>
      </c>
      <c r="I29">
        <v>538.70000000000005</v>
      </c>
      <c r="J29">
        <f t="shared" si="10"/>
        <v>3452.3</v>
      </c>
      <c r="L29">
        <f t="shared" si="11"/>
        <v>0</v>
      </c>
      <c r="M29">
        <f t="shared" si="12"/>
        <v>0</v>
      </c>
      <c r="N29">
        <f t="shared" si="13"/>
        <v>0</v>
      </c>
      <c r="O29">
        <f t="shared" si="14"/>
        <v>0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</row>
    <row r="30" spans="1:20" x14ac:dyDescent="0.4">
      <c r="A30" t="s">
        <v>23</v>
      </c>
      <c r="C30" s="9">
        <v>44.7</v>
      </c>
      <c r="D30">
        <v>18</v>
      </c>
      <c r="E30">
        <v>170</v>
      </c>
      <c r="F30">
        <v>13</v>
      </c>
      <c r="G30">
        <v>409.7</v>
      </c>
      <c r="H30">
        <v>372.1</v>
      </c>
      <c r="I30">
        <v>1086.2</v>
      </c>
      <c r="J30">
        <f t="shared" si="10"/>
        <v>6002.5999999999995</v>
      </c>
      <c r="L30">
        <f t="shared" si="11"/>
        <v>0</v>
      </c>
      <c r="M30">
        <f t="shared" si="12"/>
        <v>0</v>
      </c>
      <c r="N30">
        <f t="shared" si="13"/>
        <v>0</v>
      </c>
      <c r="O30">
        <f t="shared" si="14"/>
        <v>0</v>
      </c>
      <c r="P30">
        <f t="shared" si="15"/>
        <v>0</v>
      </c>
      <c r="Q30">
        <f t="shared" si="16"/>
        <v>0</v>
      </c>
      <c r="R30">
        <f t="shared" si="17"/>
        <v>0</v>
      </c>
      <c r="S30">
        <f t="shared" si="18"/>
        <v>0</v>
      </c>
      <c r="T30">
        <f t="shared" si="19"/>
        <v>0</v>
      </c>
    </row>
    <row r="31" spans="1:20" x14ac:dyDescent="0.4">
      <c r="A31" t="s">
        <v>24</v>
      </c>
      <c r="C31" s="9">
        <v>48.4</v>
      </c>
      <c r="D31">
        <v>21.2</v>
      </c>
      <c r="E31">
        <v>164</v>
      </c>
      <c r="F31">
        <v>1</v>
      </c>
      <c r="G31">
        <v>432.9</v>
      </c>
      <c r="H31">
        <v>429.5</v>
      </c>
      <c r="I31">
        <v>1505.6</v>
      </c>
      <c r="J31">
        <f t="shared" si="10"/>
        <v>6700.4</v>
      </c>
      <c r="L31">
        <f t="shared" si="11"/>
        <v>0</v>
      </c>
      <c r="M31">
        <f t="shared" si="12"/>
        <v>0</v>
      </c>
      <c r="N31">
        <f t="shared" si="13"/>
        <v>0</v>
      </c>
      <c r="O31">
        <f t="shared" si="14"/>
        <v>0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</row>
    <row r="32" spans="1:20" x14ac:dyDescent="0.4">
      <c r="A32" t="s">
        <v>25</v>
      </c>
      <c r="C32" s="9">
        <v>35.1</v>
      </c>
      <c r="D32">
        <v>7.8</v>
      </c>
      <c r="E32">
        <v>161</v>
      </c>
      <c r="F32">
        <v>3</v>
      </c>
      <c r="G32">
        <v>278.8</v>
      </c>
      <c r="H32">
        <v>272.89999999999998</v>
      </c>
      <c r="I32">
        <v>686.5</v>
      </c>
      <c r="J32">
        <f t="shared" si="10"/>
        <v>4032.1000000000004</v>
      </c>
      <c r="L32">
        <f t="shared" si="11"/>
        <v>0</v>
      </c>
      <c r="M32">
        <f t="shared" si="12"/>
        <v>0</v>
      </c>
      <c r="N32">
        <f t="shared" si="13"/>
        <v>0</v>
      </c>
      <c r="O32">
        <f t="shared" si="14"/>
        <v>0</v>
      </c>
      <c r="P32">
        <f t="shared" si="15"/>
        <v>0</v>
      </c>
      <c r="Q32">
        <f t="shared" si="16"/>
        <v>0</v>
      </c>
      <c r="R32">
        <f t="shared" si="17"/>
        <v>0</v>
      </c>
      <c r="S32">
        <f t="shared" si="18"/>
        <v>0</v>
      </c>
      <c r="T32">
        <f t="shared" si="19"/>
        <v>0</v>
      </c>
    </row>
    <row r="33" spans="1:20" x14ac:dyDescent="0.4">
      <c r="A33" t="s">
        <v>26</v>
      </c>
      <c r="C33" s="9">
        <v>38.9</v>
      </c>
      <c r="D33">
        <v>3.5</v>
      </c>
      <c r="E33">
        <v>161</v>
      </c>
      <c r="F33">
        <v>3</v>
      </c>
      <c r="G33">
        <v>200.9</v>
      </c>
      <c r="H33">
        <v>196.8</v>
      </c>
      <c r="I33">
        <v>321.89999999999998</v>
      </c>
      <c r="J33">
        <f t="shared" si="10"/>
        <v>2732.7000000000003</v>
      </c>
      <c r="L33">
        <f t="shared" si="11"/>
        <v>0</v>
      </c>
      <c r="M33">
        <f t="shared" si="12"/>
        <v>0</v>
      </c>
      <c r="N33">
        <f t="shared" si="13"/>
        <v>0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</row>
    <row r="34" spans="1:20" x14ac:dyDescent="0.4">
      <c r="A34" t="s">
        <v>27</v>
      </c>
      <c r="C34" s="9">
        <v>45.5</v>
      </c>
      <c r="D34">
        <v>22.5</v>
      </c>
      <c r="E34">
        <v>160</v>
      </c>
      <c r="F34">
        <v>29</v>
      </c>
      <c r="G34">
        <v>311.8</v>
      </c>
      <c r="H34">
        <v>268</v>
      </c>
      <c r="I34">
        <v>580</v>
      </c>
      <c r="J34">
        <f t="shared" si="10"/>
        <v>4321.6000000000004</v>
      </c>
      <c r="L34">
        <f t="shared" si="11"/>
        <v>0</v>
      </c>
      <c r="M34">
        <f t="shared" si="12"/>
        <v>0</v>
      </c>
      <c r="N34">
        <f t="shared" si="13"/>
        <v>0</v>
      </c>
      <c r="O34">
        <f t="shared" si="14"/>
        <v>0</v>
      </c>
      <c r="P34">
        <f t="shared" si="15"/>
        <v>0</v>
      </c>
      <c r="Q34">
        <f t="shared" si="16"/>
        <v>0</v>
      </c>
      <c r="R34">
        <f t="shared" si="17"/>
        <v>0</v>
      </c>
      <c r="S34">
        <f t="shared" si="18"/>
        <v>0</v>
      </c>
      <c r="T34">
        <f t="shared" si="19"/>
        <v>0</v>
      </c>
    </row>
    <row r="35" spans="1:20" x14ac:dyDescent="0.4">
      <c r="A35" t="s">
        <v>28</v>
      </c>
      <c r="C35" s="9">
        <v>37.5</v>
      </c>
      <c r="D35">
        <v>9.8000000000000007</v>
      </c>
      <c r="E35">
        <v>166</v>
      </c>
      <c r="F35">
        <v>1</v>
      </c>
      <c r="G35">
        <v>219.3</v>
      </c>
      <c r="H35">
        <v>218.1</v>
      </c>
      <c r="I35">
        <v>449.5</v>
      </c>
      <c r="J35">
        <f t="shared" si="10"/>
        <v>3081.1000000000004</v>
      </c>
      <c r="L35">
        <f t="shared" si="11"/>
        <v>0</v>
      </c>
      <c r="M35">
        <f t="shared" si="12"/>
        <v>0</v>
      </c>
      <c r="N35">
        <f t="shared" si="13"/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</row>
    <row r="36" spans="1:20" x14ac:dyDescent="0.4">
      <c r="A36" t="s">
        <v>29</v>
      </c>
      <c r="C36" s="9">
        <v>41.3</v>
      </c>
      <c r="D36">
        <v>11.3</v>
      </c>
      <c r="E36">
        <v>169</v>
      </c>
      <c r="F36">
        <v>1</v>
      </c>
      <c r="G36">
        <v>236.3</v>
      </c>
      <c r="H36">
        <v>234.4</v>
      </c>
      <c r="I36">
        <v>936.4</v>
      </c>
      <c r="J36">
        <f t="shared" si="10"/>
        <v>3772.0000000000005</v>
      </c>
      <c r="L36">
        <f t="shared" si="11"/>
        <v>0</v>
      </c>
      <c r="M36">
        <f t="shared" si="12"/>
        <v>0</v>
      </c>
      <c r="N36">
        <f t="shared" si="13"/>
        <v>0</v>
      </c>
      <c r="O36">
        <f t="shared" si="14"/>
        <v>0</v>
      </c>
      <c r="P36">
        <f t="shared" si="15"/>
        <v>0</v>
      </c>
      <c r="Q36">
        <f t="shared" si="16"/>
        <v>0</v>
      </c>
      <c r="R36">
        <f t="shared" si="17"/>
        <v>0</v>
      </c>
      <c r="S36">
        <f t="shared" si="18"/>
        <v>0</v>
      </c>
      <c r="T36">
        <f t="shared" si="19"/>
        <v>0</v>
      </c>
    </row>
    <row r="37" spans="1:20" x14ac:dyDescent="0.4">
      <c r="A37" t="s">
        <v>30</v>
      </c>
      <c r="C37" s="9">
        <v>48.8</v>
      </c>
      <c r="D37">
        <v>13.1</v>
      </c>
      <c r="E37">
        <v>168</v>
      </c>
      <c r="F37">
        <v>1</v>
      </c>
      <c r="G37">
        <v>260.8</v>
      </c>
      <c r="H37">
        <v>258.8</v>
      </c>
      <c r="I37">
        <v>625.79999999999995</v>
      </c>
      <c r="J37">
        <f t="shared" si="10"/>
        <v>3755.4000000000005</v>
      </c>
      <c r="L37">
        <f t="shared" si="11"/>
        <v>0</v>
      </c>
      <c r="M37">
        <f t="shared" si="12"/>
        <v>0</v>
      </c>
      <c r="N37">
        <f t="shared" si="13"/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</row>
    <row r="38" spans="1:20" x14ac:dyDescent="0.4">
      <c r="A38" t="s">
        <v>31</v>
      </c>
      <c r="C38" s="9">
        <v>45.1</v>
      </c>
      <c r="D38">
        <v>9.3000000000000007</v>
      </c>
      <c r="E38">
        <v>165</v>
      </c>
      <c r="F38">
        <v>2</v>
      </c>
      <c r="G38">
        <v>216.9</v>
      </c>
      <c r="H38">
        <v>211.1</v>
      </c>
      <c r="I38">
        <v>431</v>
      </c>
      <c r="J38">
        <f t="shared" si="10"/>
        <v>3033.8</v>
      </c>
      <c r="L38">
        <f t="shared" si="11"/>
        <v>0</v>
      </c>
      <c r="M38">
        <f t="shared" si="12"/>
        <v>0</v>
      </c>
      <c r="N38">
        <f t="shared" si="13"/>
        <v>0</v>
      </c>
      <c r="O38">
        <f t="shared" si="14"/>
        <v>0</v>
      </c>
      <c r="P38">
        <f t="shared" si="15"/>
        <v>0</v>
      </c>
      <c r="Q38">
        <f t="shared" si="16"/>
        <v>0</v>
      </c>
      <c r="R38">
        <f t="shared" si="17"/>
        <v>0</v>
      </c>
      <c r="S38">
        <f t="shared" si="18"/>
        <v>0</v>
      </c>
      <c r="T38">
        <f t="shared" si="19"/>
        <v>0</v>
      </c>
    </row>
    <row r="39" spans="1:20" x14ac:dyDescent="0.4">
      <c r="A39" t="s">
        <v>32</v>
      </c>
      <c r="C39" s="9">
        <v>44.3</v>
      </c>
      <c r="D39">
        <v>7</v>
      </c>
      <c r="E39">
        <v>164</v>
      </c>
      <c r="F39">
        <v>7</v>
      </c>
      <c r="G39">
        <v>221.4</v>
      </c>
      <c r="H39">
        <v>208.1</v>
      </c>
      <c r="I39">
        <v>229.4</v>
      </c>
      <c r="J39">
        <f t="shared" si="10"/>
        <v>2886.2000000000003</v>
      </c>
      <c r="L39">
        <f t="shared" si="11"/>
        <v>0</v>
      </c>
      <c r="M39">
        <f t="shared" si="12"/>
        <v>0</v>
      </c>
      <c r="N39">
        <f t="shared" si="13"/>
        <v>0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</row>
    <row r="40" spans="1:20" x14ac:dyDescent="0.4">
      <c r="A40" t="s">
        <v>39</v>
      </c>
      <c r="C40" s="9">
        <v>48.9</v>
      </c>
      <c r="D40">
        <v>12</v>
      </c>
      <c r="E40">
        <v>160</v>
      </c>
      <c r="F40">
        <v>0</v>
      </c>
      <c r="G40">
        <v>192.6</v>
      </c>
      <c r="H40">
        <v>191.1</v>
      </c>
      <c r="I40">
        <v>373</v>
      </c>
      <c r="J40">
        <f t="shared" si="10"/>
        <v>2684.2</v>
      </c>
      <c r="L40">
        <f t="shared" si="11"/>
        <v>0</v>
      </c>
      <c r="M40">
        <f>IFERROR(VLOOKUP(L40,$A$23:$J$40,3,FALSE),0)</f>
        <v>0</v>
      </c>
      <c r="N40">
        <f t="shared" si="13"/>
        <v>0</v>
      </c>
      <c r="O40">
        <f t="shared" si="14"/>
        <v>0</v>
      </c>
      <c r="P40">
        <f t="shared" si="15"/>
        <v>0</v>
      </c>
      <c r="Q40">
        <f t="shared" si="16"/>
        <v>0</v>
      </c>
      <c r="R40">
        <f t="shared" si="17"/>
        <v>0</v>
      </c>
      <c r="S40">
        <f t="shared" si="18"/>
        <v>0</v>
      </c>
      <c r="T40">
        <f t="shared" si="19"/>
        <v>0</v>
      </c>
    </row>
    <row r="42" spans="1:20" x14ac:dyDescent="0.4">
      <c r="M42">
        <f>SUM(M24:M40)</f>
        <v>0</v>
      </c>
      <c r="N42">
        <f>SUM(N24:N40)</f>
        <v>0</v>
      </c>
      <c r="O42">
        <f>SUM(O24:O40)</f>
        <v>0</v>
      </c>
      <c r="P42">
        <f>SUM(P24:P40)</f>
        <v>0</v>
      </c>
      <c r="Q42">
        <f>SUM(Q24:Q40)*1000</f>
        <v>0</v>
      </c>
      <c r="R42">
        <f>SUM(R24:R40)*1000</f>
        <v>0</v>
      </c>
      <c r="S42">
        <f>SUM(S24:S40)*1000</f>
        <v>0</v>
      </c>
      <c r="T42">
        <f>SUM(T24:T40)*1000</f>
        <v>0</v>
      </c>
    </row>
    <row r="43" spans="1:20" x14ac:dyDescent="0.4">
      <c r="A43" t="s">
        <v>85</v>
      </c>
      <c r="L43" t="s">
        <v>78</v>
      </c>
    </row>
    <row r="44" spans="1:20" x14ac:dyDescent="0.4">
      <c r="A44" t="s">
        <v>16</v>
      </c>
      <c r="C44" s="9">
        <v>61.2</v>
      </c>
      <c r="D44">
        <v>19.600000000000001</v>
      </c>
      <c r="E44">
        <v>162</v>
      </c>
      <c r="F44">
        <v>12</v>
      </c>
      <c r="G44">
        <v>1532.4</v>
      </c>
      <c r="H44">
        <v>1393.9</v>
      </c>
      <c r="I44">
        <v>2098.6</v>
      </c>
      <c r="J44">
        <f t="shared" ref="J44:J60" si="20">(G44*12)+I44</f>
        <v>20487.400000000001</v>
      </c>
      <c r="L44">
        <f>IF(AND($F$1=A44,$M$1=$A$43),A44,0)</f>
        <v>0</v>
      </c>
      <c r="M44">
        <f>IFERROR(VLOOKUP(L44,$A$43:$J$60,3,FALSE),0)</f>
        <v>0</v>
      </c>
      <c r="N44">
        <f>IFERROR(VLOOKUP(L44,$A$43:$J$60,4,FALSE),0)</f>
        <v>0</v>
      </c>
      <c r="O44">
        <f>IFERROR(VLOOKUP(L44,$A$43:$J$60,5,FALSE),0)</f>
        <v>0</v>
      </c>
      <c r="P44">
        <f>IFERROR(VLOOKUP(L44,$A$43:$J$60,6,FALSE),0)</f>
        <v>0</v>
      </c>
      <c r="Q44">
        <f>IFERROR(VLOOKUP(L44,$A$43:$J$60,7,FALSE),0)</f>
        <v>0</v>
      </c>
      <c r="R44">
        <f>IFERROR(VLOOKUP(L44,$A$43:$J$60,8,FALSE),0)</f>
        <v>0</v>
      </c>
      <c r="S44">
        <f>IFERROR(VLOOKUP(L44,$A$43:$J$60,9,FALSE),0)</f>
        <v>0</v>
      </c>
      <c r="T44">
        <f>IFERROR(VLOOKUP(L44,$A$43:$J$60,10,FALSE),0)</f>
        <v>0</v>
      </c>
    </row>
    <row r="45" spans="1:20" x14ac:dyDescent="0.4">
      <c r="A45" t="s">
        <v>17</v>
      </c>
      <c r="C45" s="9">
        <v>40.5</v>
      </c>
      <c r="D45">
        <v>4.5</v>
      </c>
      <c r="E45">
        <v>139</v>
      </c>
      <c r="F45">
        <v>7</v>
      </c>
      <c r="G45">
        <v>552.70000000000005</v>
      </c>
      <c r="H45">
        <v>520.4</v>
      </c>
      <c r="I45">
        <v>713.6</v>
      </c>
      <c r="J45">
        <f t="shared" si="20"/>
        <v>7346.0000000000009</v>
      </c>
      <c r="L45">
        <f>IF(AND($F$1=A45,$M$1=$A$43),A45,0)</f>
        <v>0</v>
      </c>
      <c r="M45">
        <f t="shared" ref="M45:M59" si="21">IFERROR(VLOOKUP(L45,$A$43:$J$60,3,FALSE),0)</f>
        <v>0</v>
      </c>
      <c r="N45">
        <f t="shared" ref="N45:N60" si="22">IFERROR(VLOOKUP(L45,$A$43:$J$60,4,FALSE),0)</f>
        <v>0</v>
      </c>
      <c r="O45">
        <f t="shared" ref="O45:O60" si="23">IFERROR(VLOOKUP(L45,$A$43:$J$60,5,FALSE),0)</f>
        <v>0</v>
      </c>
      <c r="P45">
        <f t="shared" ref="P45:P60" si="24">IFERROR(VLOOKUP(L45,$A$43:$J$60,6,FALSE),0)</f>
        <v>0</v>
      </c>
      <c r="Q45">
        <f t="shared" ref="Q45:Q60" si="25">IFERROR(VLOOKUP(L45,$A$43:$J$60,7,FALSE),0)</f>
        <v>0</v>
      </c>
      <c r="R45">
        <f t="shared" ref="R45:R60" si="26">IFERROR(VLOOKUP(L45,$A$43:$J$60,8,FALSE),0)</f>
        <v>0</v>
      </c>
      <c r="S45">
        <f t="shared" ref="S45:S60" si="27">IFERROR(VLOOKUP(L45,$A$43:$J$60,9,FALSE),0)</f>
        <v>0</v>
      </c>
      <c r="T45">
        <f t="shared" ref="T45:T60" si="28">IFERROR(VLOOKUP(L45,$A$43:$J$60,10,FALSE),0)</f>
        <v>0</v>
      </c>
    </row>
    <row r="46" spans="1:20" x14ac:dyDescent="0.4">
      <c r="A46" t="s">
        <v>18</v>
      </c>
      <c r="C46" s="9">
        <v>37.799999999999997</v>
      </c>
      <c r="D46">
        <v>13.3</v>
      </c>
      <c r="E46">
        <v>166</v>
      </c>
      <c r="F46">
        <v>12</v>
      </c>
      <c r="G46">
        <v>399</v>
      </c>
      <c r="H46">
        <v>367.4</v>
      </c>
      <c r="I46">
        <v>1071.5999999999999</v>
      </c>
      <c r="J46">
        <f t="shared" si="20"/>
        <v>5859.6</v>
      </c>
      <c r="L46">
        <f t="shared" ref="L46:L60" si="29">IF(AND($F$1=A46,$M$1=$A$43),A46,0)</f>
        <v>0</v>
      </c>
      <c r="M46">
        <f t="shared" si="21"/>
        <v>0</v>
      </c>
      <c r="N46">
        <f t="shared" si="22"/>
        <v>0</v>
      </c>
      <c r="O46">
        <f t="shared" si="23"/>
        <v>0</v>
      </c>
      <c r="P46">
        <f t="shared" si="24"/>
        <v>0</v>
      </c>
      <c r="Q46">
        <f t="shared" si="25"/>
        <v>0</v>
      </c>
      <c r="R46">
        <f t="shared" si="26"/>
        <v>0</v>
      </c>
      <c r="S46">
        <f t="shared" si="27"/>
        <v>0</v>
      </c>
      <c r="T46">
        <f t="shared" si="28"/>
        <v>0</v>
      </c>
    </row>
    <row r="47" spans="1:20" x14ac:dyDescent="0.4">
      <c r="A47" t="s">
        <v>19</v>
      </c>
      <c r="C47" s="9">
        <v>42.2</v>
      </c>
      <c r="D47">
        <v>11.1</v>
      </c>
      <c r="E47">
        <v>166</v>
      </c>
      <c r="F47">
        <v>8</v>
      </c>
      <c r="G47">
        <v>284.60000000000002</v>
      </c>
      <c r="H47">
        <v>269.5</v>
      </c>
      <c r="I47">
        <v>782.2</v>
      </c>
      <c r="J47">
        <f t="shared" si="20"/>
        <v>4197.4000000000005</v>
      </c>
      <c r="L47">
        <f t="shared" si="29"/>
        <v>0</v>
      </c>
      <c r="M47">
        <f t="shared" si="21"/>
        <v>0</v>
      </c>
      <c r="N47">
        <f t="shared" si="22"/>
        <v>0</v>
      </c>
      <c r="O47">
        <f t="shared" si="23"/>
        <v>0</v>
      </c>
      <c r="P47">
        <f t="shared" si="24"/>
        <v>0</v>
      </c>
      <c r="Q47">
        <f t="shared" si="25"/>
        <v>0</v>
      </c>
      <c r="R47">
        <f t="shared" si="26"/>
        <v>0</v>
      </c>
      <c r="S47">
        <f t="shared" si="27"/>
        <v>0</v>
      </c>
      <c r="T47">
        <f t="shared" si="28"/>
        <v>0</v>
      </c>
    </row>
    <row r="48" spans="1:20" x14ac:dyDescent="0.4">
      <c r="A48" t="s">
        <v>21</v>
      </c>
      <c r="C48" s="9">
        <v>42.2</v>
      </c>
      <c r="D48">
        <v>12.7</v>
      </c>
      <c r="E48">
        <v>163</v>
      </c>
      <c r="F48">
        <v>10</v>
      </c>
      <c r="G48">
        <v>326.8</v>
      </c>
      <c r="H48">
        <v>297.89999999999998</v>
      </c>
      <c r="I48">
        <v>877.6</v>
      </c>
      <c r="J48">
        <f t="shared" si="20"/>
        <v>4799.2000000000007</v>
      </c>
      <c r="L48">
        <f t="shared" si="29"/>
        <v>0</v>
      </c>
      <c r="M48">
        <f t="shared" si="21"/>
        <v>0</v>
      </c>
      <c r="N48">
        <f t="shared" si="22"/>
        <v>0</v>
      </c>
      <c r="O48">
        <f t="shared" si="23"/>
        <v>0</v>
      </c>
      <c r="P48">
        <f t="shared" si="24"/>
        <v>0</v>
      </c>
      <c r="Q48">
        <f t="shared" si="25"/>
        <v>0</v>
      </c>
      <c r="R48">
        <f t="shared" si="26"/>
        <v>0</v>
      </c>
      <c r="S48">
        <f t="shared" si="27"/>
        <v>0</v>
      </c>
      <c r="T48">
        <f t="shared" si="28"/>
        <v>0</v>
      </c>
    </row>
    <row r="49" spans="1:20" x14ac:dyDescent="0.4">
      <c r="A49" t="s">
        <v>22</v>
      </c>
      <c r="C49" s="9">
        <v>51.8</v>
      </c>
      <c r="D49">
        <v>12.8</v>
      </c>
      <c r="E49">
        <v>161</v>
      </c>
      <c r="F49">
        <v>10</v>
      </c>
      <c r="G49">
        <v>271.10000000000002</v>
      </c>
      <c r="H49">
        <v>237.1</v>
      </c>
      <c r="I49">
        <v>674.7</v>
      </c>
      <c r="J49">
        <f t="shared" si="20"/>
        <v>3927.9000000000005</v>
      </c>
      <c r="L49">
        <f t="shared" si="29"/>
        <v>0</v>
      </c>
      <c r="M49">
        <f t="shared" si="21"/>
        <v>0</v>
      </c>
      <c r="N49">
        <f t="shared" si="22"/>
        <v>0</v>
      </c>
      <c r="O49">
        <f t="shared" si="23"/>
        <v>0</v>
      </c>
      <c r="P49">
        <f t="shared" si="24"/>
        <v>0</v>
      </c>
      <c r="Q49">
        <f t="shared" si="25"/>
        <v>0</v>
      </c>
      <c r="R49">
        <f t="shared" si="26"/>
        <v>0</v>
      </c>
      <c r="S49">
        <f t="shared" si="27"/>
        <v>0</v>
      </c>
      <c r="T49">
        <f t="shared" si="28"/>
        <v>0</v>
      </c>
    </row>
    <row r="50" spans="1:20" x14ac:dyDescent="0.4">
      <c r="A50" t="s">
        <v>23</v>
      </c>
      <c r="C50" s="9">
        <v>54.6</v>
      </c>
      <c r="D50">
        <v>14.4</v>
      </c>
      <c r="E50">
        <v>153</v>
      </c>
      <c r="F50">
        <v>3</v>
      </c>
      <c r="G50">
        <v>319.60000000000002</v>
      </c>
      <c r="H50">
        <v>313.39999999999998</v>
      </c>
      <c r="I50">
        <v>713.9</v>
      </c>
      <c r="J50">
        <f t="shared" si="20"/>
        <v>4549.1000000000004</v>
      </c>
      <c r="L50">
        <f t="shared" si="29"/>
        <v>0</v>
      </c>
      <c r="M50">
        <f t="shared" si="21"/>
        <v>0</v>
      </c>
      <c r="N50">
        <f t="shared" si="22"/>
        <v>0</v>
      </c>
      <c r="O50">
        <f t="shared" si="23"/>
        <v>0</v>
      </c>
      <c r="P50">
        <f t="shared" si="24"/>
        <v>0</v>
      </c>
      <c r="Q50">
        <f t="shared" si="25"/>
        <v>0</v>
      </c>
      <c r="R50">
        <f t="shared" si="26"/>
        <v>0</v>
      </c>
      <c r="S50">
        <f t="shared" si="27"/>
        <v>0</v>
      </c>
      <c r="T50">
        <f t="shared" si="28"/>
        <v>0</v>
      </c>
    </row>
    <row r="51" spans="1:20" x14ac:dyDescent="0.4">
      <c r="A51" t="s">
        <v>24</v>
      </c>
      <c r="C51" s="9">
        <v>44.3</v>
      </c>
      <c r="D51">
        <v>14.2</v>
      </c>
      <c r="E51">
        <v>168</v>
      </c>
      <c r="F51">
        <v>8</v>
      </c>
      <c r="G51">
        <v>316.89999999999998</v>
      </c>
      <c r="H51">
        <v>299</v>
      </c>
      <c r="I51">
        <v>1021.1</v>
      </c>
      <c r="J51">
        <f t="shared" si="20"/>
        <v>4823.8999999999996</v>
      </c>
      <c r="L51">
        <f t="shared" si="29"/>
        <v>0</v>
      </c>
      <c r="M51">
        <f t="shared" si="21"/>
        <v>0</v>
      </c>
      <c r="N51">
        <f t="shared" si="22"/>
        <v>0</v>
      </c>
      <c r="O51">
        <f t="shared" si="23"/>
        <v>0</v>
      </c>
      <c r="P51">
        <f t="shared" si="24"/>
        <v>0</v>
      </c>
      <c r="Q51">
        <f t="shared" si="25"/>
        <v>0</v>
      </c>
      <c r="R51">
        <f t="shared" si="26"/>
        <v>0</v>
      </c>
      <c r="S51">
        <f t="shared" si="27"/>
        <v>0</v>
      </c>
      <c r="T51">
        <f t="shared" si="28"/>
        <v>0</v>
      </c>
    </row>
    <row r="52" spans="1:20" x14ac:dyDescent="0.4">
      <c r="A52" t="s">
        <v>25</v>
      </c>
      <c r="C52" s="9">
        <v>36.6</v>
      </c>
      <c r="D52">
        <v>8</v>
      </c>
      <c r="E52">
        <v>161</v>
      </c>
      <c r="F52">
        <v>12</v>
      </c>
      <c r="G52">
        <v>302.60000000000002</v>
      </c>
      <c r="H52">
        <v>279.5</v>
      </c>
      <c r="I52">
        <v>801.7</v>
      </c>
      <c r="J52">
        <f t="shared" si="20"/>
        <v>4432.9000000000005</v>
      </c>
      <c r="L52">
        <f t="shared" si="29"/>
        <v>0</v>
      </c>
      <c r="M52">
        <f t="shared" si="21"/>
        <v>0</v>
      </c>
      <c r="N52">
        <f t="shared" si="22"/>
        <v>0</v>
      </c>
      <c r="O52">
        <f t="shared" si="23"/>
        <v>0</v>
      </c>
      <c r="P52">
        <f t="shared" si="24"/>
        <v>0</v>
      </c>
      <c r="Q52">
        <f t="shared" si="25"/>
        <v>0</v>
      </c>
      <c r="R52">
        <f t="shared" si="26"/>
        <v>0</v>
      </c>
      <c r="S52">
        <f t="shared" si="27"/>
        <v>0</v>
      </c>
      <c r="T52">
        <f t="shared" si="28"/>
        <v>0</v>
      </c>
    </row>
    <row r="53" spans="1:20" x14ac:dyDescent="0.4">
      <c r="A53" t="s">
        <v>26</v>
      </c>
      <c r="C53" s="9">
        <v>39.200000000000003</v>
      </c>
      <c r="D53">
        <v>17.5</v>
      </c>
      <c r="E53">
        <v>163</v>
      </c>
      <c r="F53">
        <v>19</v>
      </c>
      <c r="G53">
        <v>297.60000000000002</v>
      </c>
      <c r="H53">
        <v>259.2</v>
      </c>
      <c r="I53">
        <v>653.20000000000005</v>
      </c>
      <c r="J53">
        <f t="shared" si="20"/>
        <v>4224.4000000000005</v>
      </c>
      <c r="L53">
        <f t="shared" si="29"/>
        <v>0</v>
      </c>
      <c r="M53">
        <f t="shared" si="21"/>
        <v>0</v>
      </c>
      <c r="N53">
        <f t="shared" si="22"/>
        <v>0</v>
      </c>
      <c r="O53">
        <f t="shared" si="23"/>
        <v>0</v>
      </c>
      <c r="P53">
        <f t="shared" si="24"/>
        <v>0</v>
      </c>
      <c r="Q53">
        <f t="shared" si="25"/>
        <v>0</v>
      </c>
      <c r="R53">
        <f t="shared" si="26"/>
        <v>0</v>
      </c>
      <c r="S53">
        <f t="shared" si="27"/>
        <v>0</v>
      </c>
      <c r="T53">
        <f t="shared" si="28"/>
        <v>0</v>
      </c>
    </row>
    <row r="54" spans="1:20" x14ac:dyDescent="0.4">
      <c r="A54" t="s">
        <v>27</v>
      </c>
      <c r="C54" s="9" t="s">
        <v>74</v>
      </c>
      <c r="D54" t="s">
        <v>74</v>
      </c>
      <c r="E54" t="s">
        <v>74</v>
      </c>
      <c r="F54" t="s">
        <v>74</v>
      </c>
      <c r="G54" t="s">
        <v>74</v>
      </c>
      <c r="H54" t="s">
        <v>74</v>
      </c>
      <c r="I54" t="s">
        <v>74</v>
      </c>
      <c r="J54" t="e">
        <f t="shared" si="20"/>
        <v>#VALUE!</v>
      </c>
      <c r="L54">
        <f t="shared" si="29"/>
        <v>0</v>
      </c>
      <c r="M54">
        <f t="shared" si="21"/>
        <v>0</v>
      </c>
      <c r="N54">
        <f t="shared" si="22"/>
        <v>0</v>
      </c>
      <c r="O54">
        <f t="shared" si="23"/>
        <v>0</v>
      </c>
      <c r="P54">
        <f t="shared" si="24"/>
        <v>0</v>
      </c>
      <c r="Q54">
        <f t="shared" si="25"/>
        <v>0</v>
      </c>
      <c r="R54">
        <f t="shared" si="26"/>
        <v>0</v>
      </c>
      <c r="S54">
        <f t="shared" si="27"/>
        <v>0</v>
      </c>
      <c r="T54">
        <f t="shared" si="28"/>
        <v>0</v>
      </c>
    </row>
    <row r="55" spans="1:20" x14ac:dyDescent="0.4">
      <c r="A55" t="s">
        <v>28</v>
      </c>
      <c r="C55" s="9">
        <v>40</v>
      </c>
      <c r="D55">
        <v>13.5</v>
      </c>
      <c r="E55">
        <v>163</v>
      </c>
      <c r="F55">
        <v>5</v>
      </c>
      <c r="G55">
        <v>258</v>
      </c>
      <c r="H55">
        <v>249.7</v>
      </c>
      <c r="I55">
        <v>718.2</v>
      </c>
      <c r="J55">
        <f t="shared" si="20"/>
        <v>3814.2</v>
      </c>
      <c r="L55">
        <f t="shared" si="29"/>
        <v>0</v>
      </c>
      <c r="M55">
        <f t="shared" si="21"/>
        <v>0</v>
      </c>
      <c r="N55">
        <f t="shared" si="22"/>
        <v>0</v>
      </c>
      <c r="O55">
        <f t="shared" si="23"/>
        <v>0</v>
      </c>
      <c r="P55">
        <f t="shared" si="24"/>
        <v>0</v>
      </c>
      <c r="Q55">
        <f t="shared" si="25"/>
        <v>0</v>
      </c>
      <c r="R55">
        <f t="shared" si="26"/>
        <v>0</v>
      </c>
      <c r="S55">
        <f t="shared" si="27"/>
        <v>0</v>
      </c>
      <c r="T55">
        <f t="shared" si="28"/>
        <v>0</v>
      </c>
    </row>
    <row r="56" spans="1:20" x14ac:dyDescent="0.4">
      <c r="A56" t="s">
        <v>29</v>
      </c>
      <c r="C56" s="9">
        <v>39.799999999999997</v>
      </c>
      <c r="D56">
        <v>13.8</v>
      </c>
      <c r="E56">
        <v>165</v>
      </c>
      <c r="F56">
        <v>7</v>
      </c>
      <c r="G56">
        <v>258.3</v>
      </c>
      <c r="H56">
        <v>245.9</v>
      </c>
      <c r="I56">
        <v>804.6</v>
      </c>
      <c r="J56">
        <f t="shared" si="20"/>
        <v>3904.2000000000003</v>
      </c>
      <c r="L56">
        <f t="shared" si="29"/>
        <v>0</v>
      </c>
      <c r="M56">
        <f t="shared" si="21"/>
        <v>0</v>
      </c>
      <c r="N56">
        <f t="shared" si="22"/>
        <v>0</v>
      </c>
      <c r="O56">
        <f t="shared" si="23"/>
        <v>0</v>
      </c>
      <c r="P56">
        <f t="shared" si="24"/>
        <v>0</v>
      </c>
      <c r="Q56">
        <f t="shared" si="25"/>
        <v>0</v>
      </c>
      <c r="R56">
        <f t="shared" si="26"/>
        <v>0</v>
      </c>
      <c r="S56">
        <f t="shared" si="27"/>
        <v>0</v>
      </c>
      <c r="T56">
        <f t="shared" si="28"/>
        <v>0</v>
      </c>
    </row>
    <row r="57" spans="1:20" x14ac:dyDescent="0.4">
      <c r="A57" t="s">
        <v>30</v>
      </c>
      <c r="C57" s="9">
        <v>40.200000000000003</v>
      </c>
      <c r="D57">
        <v>10.7</v>
      </c>
      <c r="E57">
        <v>171</v>
      </c>
      <c r="F57">
        <v>2</v>
      </c>
      <c r="G57">
        <v>267.89999999999998</v>
      </c>
      <c r="H57">
        <v>263.7</v>
      </c>
      <c r="I57">
        <v>626.70000000000005</v>
      </c>
      <c r="J57">
        <f t="shared" si="20"/>
        <v>3841.5</v>
      </c>
      <c r="L57">
        <f t="shared" si="29"/>
        <v>0</v>
      </c>
      <c r="M57">
        <f t="shared" si="21"/>
        <v>0</v>
      </c>
      <c r="N57">
        <f t="shared" si="22"/>
        <v>0</v>
      </c>
      <c r="O57">
        <f t="shared" si="23"/>
        <v>0</v>
      </c>
      <c r="P57">
        <f t="shared" si="24"/>
        <v>0</v>
      </c>
      <c r="Q57">
        <f t="shared" si="25"/>
        <v>0</v>
      </c>
      <c r="R57">
        <f t="shared" si="26"/>
        <v>0</v>
      </c>
      <c r="S57">
        <f t="shared" si="27"/>
        <v>0</v>
      </c>
      <c r="T57">
        <f t="shared" si="28"/>
        <v>0</v>
      </c>
    </row>
    <row r="58" spans="1:20" x14ac:dyDescent="0.4">
      <c r="A58" t="s">
        <v>31</v>
      </c>
      <c r="C58" s="9">
        <v>47.1</v>
      </c>
      <c r="D58">
        <v>9.6999999999999993</v>
      </c>
      <c r="E58">
        <v>162</v>
      </c>
      <c r="F58">
        <v>4</v>
      </c>
      <c r="G58">
        <v>237.8</v>
      </c>
      <c r="H58">
        <v>223.1</v>
      </c>
      <c r="I58">
        <v>532.6</v>
      </c>
      <c r="J58">
        <f t="shared" si="20"/>
        <v>3386.2000000000003</v>
      </c>
      <c r="L58">
        <f t="shared" si="29"/>
        <v>0</v>
      </c>
      <c r="M58">
        <f t="shared" si="21"/>
        <v>0</v>
      </c>
      <c r="N58">
        <f t="shared" si="22"/>
        <v>0</v>
      </c>
      <c r="O58">
        <f t="shared" si="23"/>
        <v>0</v>
      </c>
      <c r="P58">
        <f t="shared" si="24"/>
        <v>0</v>
      </c>
      <c r="Q58">
        <f t="shared" si="25"/>
        <v>0</v>
      </c>
      <c r="R58">
        <f t="shared" si="26"/>
        <v>0</v>
      </c>
      <c r="S58">
        <f t="shared" si="27"/>
        <v>0</v>
      </c>
      <c r="T58">
        <f t="shared" si="28"/>
        <v>0</v>
      </c>
    </row>
    <row r="59" spans="1:20" x14ac:dyDescent="0.4">
      <c r="A59" t="s">
        <v>32</v>
      </c>
      <c r="C59" s="9">
        <v>51.8</v>
      </c>
      <c r="D59">
        <v>11.8</v>
      </c>
      <c r="E59">
        <v>167</v>
      </c>
      <c r="F59">
        <v>6</v>
      </c>
      <c r="G59">
        <v>191.3</v>
      </c>
      <c r="H59">
        <v>183</v>
      </c>
      <c r="I59">
        <v>521</v>
      </c>
      <c r="J59">
        <f t="shared" si="20"/>
        <v>2816.6000000000004</v>
      </c>
      <c r="L59">
        <f t="shared" si="29"/>
        <v>0</v>
      </c>
      <c r="M59">
        <f t="shared" si="21"/>
        <v>0</v>
      </c>
      <c r="N59">
        <f t="shared" si="22"/>
        <v>0</v>
      </c>
      <c r="O59">
        <f t="shared" si="23"/>
        <v>0</v>
      </c>
      <c r="P59">
        <f t="shared" si="24"/>
        <v>0</v>
      </c>
      <c r="Q59">
        <f t="shared" si="25"/>
        <v>0</v>
      </c>
      <c r="R59">
        <f t="shared" si="26"/>
        <v>0</v>
      </c>
      <c r="S59">
        <f t="shared" si="27"/>
        <v>0</v>
      </c>
      <c r="T59">
        <f t="shared" si="28"/>
        <v>0</v>
      </c>
    </row>
    <row r="60" spans="1:20" x14ac:dyDescent="0.4">
      <c r="A60" t="s">
        <v>39</v>
      </c>
      <c r="C60" s="9">
        <v>50.7</v>
      </c>
      <c r="D60">
        <v>10.9</v>
      </c>
      <c r="E60">
        <v>163</v>
      </c>
      <c r="F60">
        <v>4</v>
      </c>
      <c r="G60">
        <v>215.8</v>
      </c>
      <c r="H60">
        <v>207.9</v>
      </c>
      <c r="I60">
        <v>464.5</v>
      </c>
      <c r="J60">
        <f t="shared" si="20"/>
        <v>3054.1000000000004</v>
      </c>
      <c r="L60">
        <f t="shared" si="29"/>
        <v>0</v>
      </c>
      <c r="M60">
        <f>IFERROR(VLOOKUP(L60,$A$43:$J$60,3,FALSE),0)</f>
        <v>0</v>
      </c>
      <c r="N60">
        <f t="shared" si="22"/>
        <v>0</v>
      </c>
      <c r="O60">
        <f t="shared" si="23"/>
        <v>0</v>
      </c>
      <c r="P60">
        <f t="shared" si="24"/>
        <v>0</v>
      </c>
      <c r="Q60">
        <f t="shared" si="25"/>
        <v>0</v>
      </c>
      <c r="R60">
        <f t="shared" si="26"/>
        <v>0</v>
      </c>
      <c r="S60">
        <f t="shared" si="27"/>
        <v>0</v>
      </c>
      <c r="T60">
        <f t="shared" si="28"/>
        <v>0</v>
      </c>
    </row>
    <row r="62" spans="1:20" x14ac:dyDescent="0.4">
      <c r="M62">
        <f>SUM(M44:M60)</f>
        <v>0</v>
      </c>
      <c r="N62">
        <f>SUM(N44:N60)</f>
        <v>0</v>
      </c>
      <c r="O62">
        <f>SUM(O44:O60)</f>
        <v>0</v>
      </c>
      <c r="P62">
        <f>SUM(P44:P60)</f>
        <v>0</v>
      </c>
      <c r="Q62">
        <f>SUM(Q44:Q60)*1000</f>
        <v>0</v>
      </c>
      <c r="R62">
        <f>SUM(R44:R60)*1000</f>
        <v>0</v>
      </c>
      <c r="S62">
        <f>SUM(S44:S60)*1000</f>
        <v>0</v>
      </c>
      <c r="T62">
        <f>SUM(T44:T60)*1000</f>
        <v>0</v>
      </c>
    </row>
    <row r="63" spans="1:20" x14ac:dyDescent="0.4">
      <c r="A63" t="s">
        <v>86</v>
      </c>
      <c r="L63" t="s">
        <v>78</v>
      </c>
    </row>
    <row r="64" spans="1:20" x14ac:dyDescent="0.4">
      <c r="A64" t="s">
        <v>16</v>
      </c>
      <c r="C64" s="9">
        <v>40</v>
      </c>
      <c r="D64">
        <v>4.5</v>
      </c>
      <c r="E64">
        <v>168</v>
      </c>
      <c r="F64">
        <v>22</v>
      </c>
      <c r="G64">
        <v>882.5</v>
      </c>
      <c r="H64">
        <v>679</v>
      </c>
      <c r="I64">
        <v>1388.9</v>
      </c>
      <c r="J64">
        <f t="shared" ref="J64:J80" si="30">(G64*12)+I64</f>
        <v>11978.9</v>
      </c>
      <c r="L64">
        <f>IF(AND($F$1=A64,$M$1=$A$63),A64,0)</f>
        <v>0</v>
      </c>
      <c r="M64">
        <f>IFERROR(VLOOKUP(L64,$A$63:$J$80,3,FALSE),0)</f>
        <v>0</v>
      </c>
      <c r="N64">
        <f>IFERROR(VLOOKUP(L64,$A$63:$J$80,4,FALSE),0)</f>
        <v>0</v>
      </c>
      <c r="O64">
        <f>IFERROR(VLOOKUP(L64,$A$63:$J$80,5,FALSE),0)</f>
        <v>0</v>
      </c>
      <c r="P64">
        <f>IFERROR(VLOOKUP(L64,$A$63:$J$80,6,FALSE),0)</f>
        <v>0</v>
      </c>
      <c r="Q64">
        <f>IFERROR(VLOOKUP(L64,$A$63:$J$80,7,FALSE),0)</f>
        <v>0</v>
      </c>
      <c r="R64">
        <f>IFERROR(VLOOKUP(L64,$A$63:$J$80,8,FALSE),0)</f>
        <v>0</v>
      </c>
      <c r="S64">
        <f>IFERROR(VLOOKUP(L64,$A$63:$J$80,9,FALSE),0)</f>
        <v>0</v>
      </c>
      <c r="T64">
        <f>IFERROR(VLOOKUP(L64,$A$63:$J$80,10,FALSE),0)</f>
        <v>0</v>
      </c>
    </row>
    <row r="65" spans="1:20" x14ac:dyDescent="0.4">
      <c r="A65" t="s">
        <v>17</v>
      </c>
      <c r="C65" s="9">
        <v>25.3</v>
      </c>
      <c r="D65">
        <v>1.3</v>
      </c>
      <c r="E65">
        <v>175</v>
      </c>
      <c r="F65">
        <v>0</v>
      </c>
      <c r="G65">
        <v>255.5</v>
      </c>
      <c r="H65">
        <v>254.3</v>
      </c>
      <c r="I65">
        <v>60</v>
      </c>
      <c r="J65">
        <f t="shared" si="30"/>
        <v>3126</v>
      </c>
      <c r="L65">
        <f t="shared" ref="L65:L80" si="31">IF(AND($F$1=A65,$M$1=$A$63),A65,0)</f>
        <v>0</v>
      </c>
      <c r="M65">
        <f t="shared" ref="M65:M80" si="32">IFERROR(VLOOKUP(L65,$A$63:$J$80,3,FALSE),0)</f>
        <v>0</v>
      </c>
      <c r="N65">
        <f t="shared" ref="N65:N80" si="33">IFERROR(VLOOKUP(L65,$A$63:$J$80,4,FALSE),0)</f>
        <v>0</v>
      </c>
      <c r="O65">
        <f t="shared" ref="O65:O80" si="34">IFERROR(VLOOKUP(L65,$A$63:$J$80,5,FALSE),0)</f>
        <v>0</v>
      </c>
      <c r="P65">
        <f t="shared" ref="P65:P80" si="35">IFERROR(VLOOKUP(L65,$A$63:$J$80,6,FALSE),0)</f>
        <v>0</v>
      </c>
      <c r="Q65">
        <f t="shared" ref="Q65:Q80" si="36">IFERROR(VLOOKUP(L65,$A$63:$J$80,7,FALSE),0)</f>
        <v>0</v>
      </c>
      <c r="R65">
        <f t="shared" ref="R65:R80" si="37">IFERROR(VLOOKUP(L65,$A$63:$J$80,8,FALSE),0)</f>
        <v>0</v>
      </c>
      <c r="S65">
        <f t="shared" ref="S65:S80" si="38">IFERROR(VLOOKUP(L65,$A$63:$J$80,9,FALSE),0)</f>
        <v>0</v>
      </c>
      <c r="T65">
        <f t="shared" ref="T65:T80" si="39">IFERROR(VLOOKUP(L65,$A$63:$J$80,10,FALSE),0)</f>
        <v>0</v>
      </c>
    </row>
    <row r="66" spans="1:20" x14ac:dyDescent="0.4">
      <c r="A66" t="s">
        <v>18</v>
      </c>
      <c r="C66" s="9">
        <v>39.799999999999997</v>
      </c>
      <c r="D66">
        <v>10.5</v>
      </c>
      <c r="E66">
        <v>162</v>
      </c>
      <c r="F66">
        <v>14</v>
      </c>
      <c r="G66">
        <v>384.8</v>
      </c>
      <c r="H66">
        <v>347.5</v>
      </c>
      <c r="I66">
        <v>1022.2</v>
      </c>
      <c r="J66">
        <f t="shared" si="30"/>
        <v>5639.8</v>
      </c>
      <c r="L66">
        <f t="shared" si="31"/>
        <v>0</v>
      </c>
      <c r="M66">
        <f t="shared" si="32"/>
        <v>0</v>
      </c>
      <c r="N66">
        <f t="shared" si="33"/>
        <v>0</v>
      </c>
      <c r="O66">
        <f t="shared" si="34"/>
        <v>0</v>
      </c>
      <c r="P66">
        <f t="shared" si="35"/>
        <v>0</v>
      </c>
      <c r="Q66">
        <f t="shared" si="36"/>
        <v>0</v>
      </c>
      <c r="R66">
        <f t="shared" si="37"/>
        <v>0</v>
      </c>
      <c r="S66">
        <f t="shared" si="38"/>
        <v>0</v>
      </c>
      <c r="T66">
        <f t="shared" si="39"/>
        <v>0</v>
      </c>
    </row>
    <row r="67" spans="1:20" x14ac:dyDescent="0.4">
      <c r="A67" t="s">
        <v>19</v>
      </c>
      <c r="C67" s="9">
        <v>52.5</v>
      </c>
      <c r="D67">
        <v>3.5</v>
      </c>
      <c r="E67">
        <v>155</v>
      </c>
      <c r="F67">
        <v>9</v>
      </c>
      <c r="G67">
        <v>474.1</v>
      </c>
      <c r="H67">
        <v>433.9</v>
      </c>
      <c r="I67">
        <v>2094.1</v>
      </c>
      <c r="J67">
        <f t="shared" si="30"/>
        <v>7783.3000000000011</v>
      </c>
      <c r="L67">
        <f t="shared" si="31"/>
        <v>0</v>
      </c>
      <c r="M67">
        <f t="shared" si="32"/>
        <v>0</v>
      </c>
      <c r="N67">
        <f t="shared" si="33"/>
        <v>0</v>
      </c>
      <c r="O67">
        <f t="shared" si="34"/>
        <v>0</v>
      </c>
      <c r="P67">
        <f t="shared" si="35"/>
        <v>0</v>
      </c>
      <c r="Q67">
        <f t="shared" si="36"/>
        <v>0</v>
      </c>
      <c r="R67">
        <f t="shared" si="37"/>
        <v>0</v>
      </c>
      <c r="S67">
        <f t="shared" si="38"/>
        <v>0</v>
      </c>
      <c r="T67">
        <f t="shared" si="39"/>
        <v>0</v>
      </c>
    </row>
    <row r="68" spans="1:20" x14ac:dyDescent="0.4">
      <c r="A68" t="s">
        <v>21</v>
      </c>
      <c r="C68" s="9">
        <v>41.2</v>
      </c>
      <c r="D68">
        <v>11.7</v>
      </c>
      <c r="E68">
        <v>163</v>
      </c>
      <c r="F68">
        <v>10</v>
      </c>
      <c r="G68">
        <v>352.9</v>
      </c>
      <c r="H68">
        <v>306.3</v>
      </c>
      <c r="I68">
        <v>1022.2</v>
      </c>
      <c r="J68">
        <f t="shared" si="30"/>
        <v>5256.9999999999991</v>
      </c>
      <c r="L68">
        <f t="shared" si="31"/>
        <v>0</v>
      </c>
      <c r="M68">
        <f t="shared" si="32"/>
        <v>0</v>
      </c>
      <c r="N68">
        <f t="shared" si="33"/>
        <v>0</v>
      </c>
      <c r="O68">
        <f t="shared" si="34"/>
        <v>0</v>
      </c>
      <c r="P68">
        <f t="shared" si="35"/>
        <v>0</v>
      </c>
      <c r="Q68">
        <f t="shared" si="36"/>
        <v>0</v>
      </c>
      <c r="R68">
        <f t="shared" si="37"/>
        <v>0</v>
      </c>
      <c r="S68">
        <f t="shared" si="38"/>
        <v>0</v>
      </c>
      <c r="T68">
        <f t="shared" si="39"/>
        <v>0</v>
      </c>
    </row>
    <row r="69" spans="1:20" x14ac:dyDescent="0.4">
      <c r="A69" t="s">
        <v>22</v>
      </c>
      <c r="C69" s="9">
        <v>51.5</v>
      </c>
      <c r="D69">
        <v>15.9</v>
      </c>
      <c r="E69">
        <v>166</v>
      </c>
      <c r="F69">
        <v>2</v>
      </c>
      <c r="G69">
        <v>277.8</v>
      </c>
      <c r="H69">
        <v>265.10000000000002</v>
      </c>
      <c r="I69">
        <v>682.6</v>
      </c>
      <c r="J69">
        <f t="shared" si="30"/>
        <v>4016.2000000000003</v>
      </c>
      <c r="L69">
        <f t="shared" si="31"/>
        <v>0</v>
      </c>
      <c r="M69">
        <f t="shared" si="32"/>
        <v>0</v>
      </c>
      <c r="N69">
        <f t="shared" si="33"/>
        <v>0</v>
      </c>
      <c r="O69">
        <f t="shared" si="34"/>
        <v>0</v>
      </c>
      <c r="P69">
        <f t="shared" si="35"/>
        <v>0</v>
      </c>
      <c r="Q69">
        <f t="shared" si="36"/>
        <v>0</v>
      </c>
      <c r="R69">
        <f t="shared" si="37"/>
        <v>0</v>
      </c>
      <c r="S69">
        <f t="shared" si="38"/>
        <v>0</v>
      </c>
      <c r="T69">
        <f t="shared" si="39"/>
        <v>0</v>
      </c>
    </row>
    <row r="70" spans="1:20" x14ac:dyDescent="0.4">
      <c r="A70" t="s">
        <v>23</v>
      </c>
      <c r="C70" s="9">
        <v>44.1</v>
      </c>
      <c r="D70">
        <v>9.6</v>
      </c>
      <c r="E70">
        <v>159</v>
      </c>
      <c r="F70">
        <v>7</v>
      </c>
      <c r="G70">
        <v>436.2</v>
      </c>
      <c r="H70">
        <v>415.9</v>
      </c>
      <c r="I70">
        <v>1318</v>
      </c>
      <c r="J70">
        <f t="shared" si="30"/>
        <v>6552.4</v>
      </c>
      <c r="L70">
        <f t="shared" si="31"/>
        <v>0</v>
      </c>
      <c r="M70">
        <f t="shared" si="32"/>
        <v>0</v>
      </c>
      <c r="N70">
        <f t="shared" si="33"/>
        <v>0</v>
      </c>
      <c r="O70">
        <f t="shared" si="34"/>
        <v>0</v>
      </c>
      <c r="P70">
        <f t="shared" si="35"/>
        <v>0</v>
      </c>
      <c r="Q70">
        <f t="shared" si="36"/>
        <v>0</v>
      </c>
      <c r="R70">
        <f t="shared" si="37"/>
        <v>0</v>
      </c>
      <c r="S70">
        <f t="shared" si="38"/>
        <v>0</v>
      </c>
      <c r="T70">
        <f t="shared" si="39"/>
        <v>0</v>
      </c>
    </row>
    <row r="71" spans="1:20" x14ac:dyDescent="0.4">
      <c r="A71" t="s">
        <v>24</v>
      </c>
      <c r="C71" s="9">
        <v>38.5</v>
      </c>
      <c r="D71">
        <v>8.1999999999999993</v>
      </c>
      <c r="E71">
        <v>169</v>
      </c>
      <c r="F71">
        <v>12</v>
      </c>
      <c r="G71">
        <v>320.89999999999998</v>
      </c>
      <c r="H71">
        <v>289.39999999999998</v>
      </c>
      <c r="I71">
        <v>847.1</v>
      </c>
      <c r="J71">
        <f t="shared" si="30"/>
        <v>4697.8999999999996</v>
      </c>
      <c r="L71">
        <f t="shared" si="31"/>
        <v>0</v>
      </c>
      <c r="M71">
        <f t="shared" si="32"/>
        <v>0</v>
      </c>
      <c r="N71">
        <f t="shared" si="33"/>
        <v>0</v>
      </c>
      <c r="O71">
        <f t="shared" si="34"/>
        <v>0</v>
      </c>
      <c r="P71">
        <f t="shared" si="35"/>
        <v>0</v>
      </c>
      <c r="Q71">
        <f t="shared" si="36"/>
        <v>0</v>
      </c>
      <c r="R71">
        <f t="shared" si="37"/>
        <v>0</v>
      </c>
      <c r="S71">
        <f t="shared" si="38"/>
        <v>0</v>
      </c>
      <c r="T71">
        <f t="shared" si="39"/>
        <v>0</v>
      </c>
    </row>
    <row r="72" spans="1:20" x14ac:dyDescent="0.4">
      <c r="A72" t="s">
        <v>25</v>
      </c>
      <c r="C72" s="9">
        <v>37.9</v>
      </c>
      <c r="D72">
        <v>7.5</v>
      </c>
      <c r="E72">
        <v>165</v>
      </c>
      <c r="F72">
        <v>6</v>
      </c>
      <c r="G72">
        <v>297.5</v>
      </c>
      <c r="H72">
        <v>284.2</v>
      </c>
      <c r="I72">
        <v>813.8</v>
      </c>
      <c r="J72">
        <f t="shared" si="30"/>
        <v>4383.8</v>
      </c>
      <c r="L72">
        <f t="shared" si="31"/>
        <v>0</v>
      </c>
      <c r="M72">
        <f t="shared" si="32"/>
        <v>0</v>
      </c>
      <c r="N72">
        <f t="shared" si="33"/>
        <v>0</v>
      </c>
      <c r="O72">
        <f t="shared" si="34"/>
        <v>0</v>
      </c>
      <c r="P72">
        <f t="shared" si="35"/>
        <v>0</v>
      </c>
      <c r="Q72">
        <f t="shared" si="36"/>
        <v>0</v>
      </c>
      <c r="R72">
        <f t="shared" si="37"/>
        <v>0</v>
      </c>
      <c r="S72">
        <f t="shared" si="38"/>
        <v>0</v>
      </c>
      <c r="T72">
        <f t="shared" si="39"/>
        <v>0</v>
      </c>
    </row>
    <row r="73" spans="1:20" x14ac:dyDescent="0.4">
      <c r="A73" t="s">
        <v>26</v>
      </c>
      <c r="C73" s="9">
        <v>32.1</v>
      </c>
      <c r="D73">
        <v>1.6</v>
      </c>
      <c r="E73">
        <v>171</v>
      </c>
      <c r="F73">
        <v>0</v>
      </c>
      <c r="G73">
        <v>264</v>
      </c>
      <c r="H73">
        <v>263.3</v>
      </c>
      <c r="I73">
        <v>118.4</v>
      </c>
      <c r="J73">
        <f t="shared" si="30"/>
        <v>3286.4</v>
      </c>
      <c r="L73">
        <f t="shared" si="31"/>
        <v>0</v>
      </c>
      <c r="M73">
        <f t="shared" si="32"/>
        <v>0</v>
      </c>
      <c r="N73">
        <f t="shared" si="33"/>
        <v>0</v>
      </c>
      <c r="O73">
        <f t="shared" si="34"/>
        <v>0</v>
      </c>
      <c r="P73">
        <f t="shared" si="35"/>
        <v>0</v>
      </c>
      <c r="Q73">
        <f t="shared" si="36"/>
        <v>0</v>
      </c>
      <c r="R73">
        <f t="shared" si="37"/>
        <v>0</v>
      </c>
      <c r="S73">
        <f t="shared" si="38"/>
        <v>0</v>
      </c>
      <c r="T73">
        <f t="shared" si="39"/>
        <v>0</v>
      </c>
    </row>
    <row r="74" spans="1:20" x14ac:dyDescent="0.4">
      <c r="A74" t="s">
        <v>27</v>
      </c>
      <c r="C74" s="9">
        <v>21.5</v>
      </c>
      <c r="D74">
        <v>0.5</v>
      </c>
      <c r="E74">
        <v>180</v>
      </c>
      <c r="F74">
        <v>0</v>
      </c>
      <c r="G74">
        <v>230</v>
      </c>
      <c r="H74">
        <v>230</v>
      </c>
      <c r="I74">
        <v>0</v>
      </c>
      <c r="J74">
        <f t="shared" si="30"/>
        <v>2760</v>
      </c>
      <c r="L74">
        <f t="shared" si="31"/>
        <v>0</v>
      </c>
      <c r="M74">
        <f t="shared" si="32"/>
        <v>0</v>
      </c>
      <c r="N74">
        <f t="shared" si="33"/>
        <v>0</v>
      </c>
      <c r="O74">
        <f t="shared" si="34"/>
        <v>0</v>
      </c>
      <c r="P74">
        <f t="shared" si="35"/>
        <v>0</v>
      </c>
      <c r="Q74">
        <f t="shared" si="36"/>
        <v>0</v>
      </c>
      <c r="R74">
        <f t="shared" si="37"/>
        <v>0</v>
      </c>
      <c r="S74">
        <f t="shared" si="38"/>
        <v>0</v>
      </c>
      <c r="T74">
        <f t="shared" si="39"/>
        <v>0</v>
      </c>
    </row>
    <row r="75" spans="1:20" x14ac:dyDescent="0.4">
      <c r="A75" t="s">
        <v>28</v>
      </c>
      <c r="C75" s="9">
        <v>36.200000000000003</v>
      </c>
      <c r="D75">
        <v>9.1999999999999993</v>
      </c>
      <c r="E75">
        <v>167</v>
      </c>
      <c r="F75">
        <v>6</v>
      </c>
      <c r="G75">
        <v>256.39999999999998</v>
      </c>
      <c r="H75">
        <v>244.3</v>
      </c>
      <c r="I75">
        <v>639.5</v>
      </c>
      <c r="J75">
        <f t="shared" si="30"/>
        <v>3716.2999999999997</v>
      </c>
      <c r="L75">
        <f t="shared" si="31"/>
        <v>0</v>
      </c>
      <c r="M75">
        <f t="shared" si="32"/>
        <v>0</v>
      </c>
      <c r="N75">
        <f t="shared" si="33"/>
        <v>0</v>
      </c>
      <c r="O75">
        <f t="shared" si="34"/>
        <v>0</v>
      </c>
      <c r="P75">
        <f t="shared" si="35"/>
        <v>0</v>
      </c>
      <c r="Q75">
        <f t="shared" si="36"/>
        <v>0</v>
      </c>
      <c r="R75">
        <f t="shared" si="37"/>
        <v>0</v>
      </c>
      <c r="S75">
        <f t="shared" si="38"/>
        <v>0</v>
      </c>
      <c r="T75">
        <f t="shared" si="39"/>
        <v>0</v>
      </c>
    </row>
    <row r="76" spans="1:20" x14ac:dyDescent="0.4">
      <c r="A76" t="s">
        <v>29</v>
      </c>
      <c r="C76" s="9">
        <v>35.200000000000003</v>
      </c>
      <c r="D76">
        <v>5.5</v>
      </c>
      <c r="E76">
        <v>165</v>
      </c>
      <c r="F76">
        <v>2</v>
      </c>
      <c r="G76">
        <v>233.4</v>
      </c>
      <c r="H76">
        <v>229.5</v>
      </c>
      <c r="I76">
        <v>493</v>
      </c>
      <c r="J76">
        <f t="shared" si="30"/>
        <v>3293.8</v>
      </c>
      <c r="L76">
        <f t="shared" si="31"/>
        <v>0</v>
      </c>
      <c r="M76">
        <f t="shared" si="32"/>
        <v>0</v>
      </c>
      <c r="N76">
        <f t="shared" si="33"/>
        <v>0</v>
      </c>
      <c r="O76">
        <f t="shared" si="34"/>
        <v>0</v>
      </c>
      <c r="P76">
        <f t="shared" si="35"/>
        <v>0</v>
      </c>
      <c r="Q76">
        <f t="shared" si="36"/>
        <v>0</v>
      </c>
      <c r="R76">
        <f t="shared" si="37"/>
        <v>0</v>
      </c>
      <c r="S76">
        <f t="shared" si="38"/>
        <v>0</v>
      </c>
      <c r="T76">
        <f t="shared" si="39"/>
        <v>0</v>
      </c>
    </row>
    <row r="77" spans="1:20" x14ac:dyDescent="0.4">
      <c r="A77" t="s">
        <v>30</v>
      </c>
      <c r="C77" s="9">
        <v>43.4</v>
      </c>
      <c r="D77">
        <v>8.5</v>
      </c>
      <c r="E77">
        <v>166</v>
      </c>
      <c r="F77">
        <v>8</v>
      </c>
      <c r="G77">
        <v>265.5</v>
      </c>
      <c r="H77">
        <v>252.6</v>
      </c>
      <c r="I77">
        <v>610.5</v>
      </c>
      <c r="J77">
        <f t="shared" si="30"/>
        <v>3796.5</v>
      </c>
      <c r="L77">
        <f t="shared" si="31"/>
        <v>0</v>
      </c>
      <c r="M77">
        <f t="shared" si="32"/>
        <v>0</v>
      </c>
      <c r="N77">
        <f t="shared" si="33"/>
        <v>0</v>
      </c>
      <c r="O77">
        <f t="shared" si="34"/>
        <v>0</v>
      </c>
      <c r="P77">
        <f t="shared" si="35"/>
        <v>0</v>
      </c>
      <c r="Q77">
        <f t="shared" si="36"/>
        <v>0</v>
      </c>
      <c r="R77">
        <f t="shared" si="37"/>
        <v>0</v>
      </c>
      <c r="S77">
        <f t="shared" si="38"/>
        <v>0</v>
      </c>
      <c r="T77">
        <f t="shared" si="39"/>
        <v>0</v>
      </c>
    </row>
    <row r="78" spans="1:20" x14ac:dyDescent="0.4">
      <c r="A78" t="s">
        <v>31</v>
      </c>
      <c r="C78" s="9">
        <v>39.1</v>
      </c>
      <c r="D78">
        <v>7</v>
      </c>
      <c r="E78">
        <v>164</v>
      </c>
      <c r="F78">
        <v>6</v>
      </c>
      <c r="G78">
        <v>239.4</v>
      </c>
      <c r="H78">
        <v>227</v>
      </c>
      <c r="I78">
        <v>504.1</v>
      </c>
      <c r="J78">
        <f t="shared" si="30"/>
        <v>3376.9</v>
      </c>
      <c r="L78">
        <f t="shared" si="31"/>
        <v>0</v>
      </c>
      <c r="M78">
        <f t="shared" si="32"/>
        <v>0</v>
      </c>
      <c r="N78">
        <f t="shared" si="33"/>
        <v>0</v>
      </c>
      <c r="O78">
        <f t="shared" si="34"/>
        <v>0</v>
      </c>
      <c r="P78">
        <f t="shared" si="35"/>
        <v>0</v>
      </c>
      <c r="Q78">
        <f t="shared" si="36"/>
        <v>0</v>
      </c>
      <c r="R78">
        <f t="shared" si="37"/>
        <v>0</v>
      </c>
      <c r="S78">
        <f t="shared" si="38"/>
        <v>0</v>
      </c>
      <c r="T78">
        <f t="shared" si="39"/>
        <v>0</v>
      </c>
    </row>
    <row r="79" spans="1:20" x14ac:dyDescent="0.4">
      <c r="A79" t="s">
        <v>32</v>
      </c>
      <c r="C79" s="9">
        <v>48.5</v>
      </c>
      <c r="D79">
        <v>8.9</v>
      </c>
      <c r="E79">
        <v>161</v>
      </c>
      <c r="F79">
        <v>9</v>
      </c>
      <c r="G79">
        <v>224.7</v>
      </c>
      <c r="H79">
        <v>211.9</v>
      </c>
      <c r="I79">
        <v>519.1</v>
      </c>
      <c r="J79">
        <f t="shared" si="30"/>
        <v>3215.4999999999995</v>
      </c>
      <c r="L79">
        <f t="shared" si="31"/>
        <v>0</v>
      </c>
      <c r="M79">
        <f t="shared" si="32"/>
        <v>0</v>
      </c>
      <c r="N79">
        <f t="shared" si="33"/>
        <v>0</v>
      </c>
      <c r="O79">
        <f t="shared" si="34"/>
        <v>0</v>
      </c>
      <c r="P79">
        <f t="shared" si="35"/>
        <v>0</v>
      </c>
      <c r="Q79">
        <f t="shared" si="36"/>
        <v>0</v>
      </c>
      <c r="R79">
        <f t="shared" si="37"/>
        <v>0</v>
      </c>
      <c r="S79">
        <f t="shared" si="38"/>
        <v>0</v>
      </c>
      <c r="T79">
        <f t="shared" si="39"/>
        <v>0</v>
      </c>
    </row>
    <row r="80" spans="1:20" x14ac:dyDescent="0.4">
      <c r="A80" t="s">
        <v>39</v>
      </c>
      <c r="C80" s="9">
        <v>50.2</v>
      </c>
      <c r="D80">
        <v>11.7</v>
      </c>
      <c r="E80">
        <v>165</v>
      </c>
      <c r="F80">
        <v>1</v>
      </c>
      <c r="G80">
        <v>198.4</v>
      </c>
      <c r="H80">
        <v>195.5</v>
      </c>
      <c r="I80">
        <v>532.9</v>
      </c>
      <c r="J80">
        <f t="shared" si="30"/>
        <v>2913.7000000000003</v>
      </c>
      <c r="L80">
        <f t="shared" si="31"/>
        <v>0</v>
      </c>
      <c r="M80">
        <f t="shared" si="32"/>
        <v>0</v>
      </c>
      <c r="N80">
        <f t="shared" si="33"/>
        <v>0</v>
      </c>
      <c r="O80">
        <f t="shared" si="34"/>
        <v>0</v>
      </c>
      <c r="P80">
        <f t="shared" si="35"/>
        <v>0</v>
      </c>
      <c r="Q80">
        <f t="shared" si="36"/>
        <v>0</v>
      </c>
      <c r="R80">
        <f t="shared" si="37"/>
        <v>0</v>
      </c>
      <c r="S80">
        <f t="shared" si="38"/>
        <v>0</v>
      </c>
      <c r="T80">
        <f t="shared" si="39"/>
        <v>0</v>
      </c>
    </row>
    <row r="82" spans="1:20" x14ac:dyDescent="0.4">
      <c r="M82">
        <f>SUM(M64:M80)</f>
        <v>0</v>
      </c>
      <c r="N82">
        <f>SUM(N64:N80)</f>
        <v>0</v>
      </c>
      <c r="O82">
        <f>SUM(O64:O80)</f>
        <v>0</v>
      </c>
      <c r="P82">
        <f>SUM(P64:P80)</f>
        <v>0</v>
      </c>
      <c r="Q82">
        <f>SUM(Q64:Q80)*1000</f>
        <v>0</v>
      </c>
      <c r="R82">
        <f>SUM(R64:R80)*1000</f>
        <v>0</v>
      </c>
      <c r="S82">
        <f>SUM(S64:S80)*1000</f>
        <v>0</v>
      </c>
      <c r="T82">
        <f>SUM(T64:T80)*1000</f>
        <v>0</v>
      </c>
    </row>
    <row r="83" spans="1:20" x14ac:dyDescent="0.4">
      <c r="A83" t="s">
        <v>135</v>
      </c>
      <c r="L83" t="s">
        <v>78</v>
      </c>
    </row>
    <row r="84" spans="1:20" x14ac:dyDescent="0.4">
      <c r="A84" t="s">
        <v>16</v>
      </c>
      <c r="C84" s="9">
        <v>43</v>
      </c>
      <c r="D84">
        <v>7.7</v>
      </c>
      <c r="E84">
        <v>165</v>
      </c>
      <c r="F84">
        <v>19</v>
      </c>
      <c r="G84">
        <v>1196.7</v>
      </c>
      <c r="H84">
        <v>1035</v>
      </c>
      <c r="I84">
        <v>1541.8</v>
      </c>
      <c r="J84">
        <f t="shared" ref="J84:J100" si="40">(G84*12)+I84</f>
        <v>15902.2</v>
      </c>
      <c r="L84">
        <f>IF(AND($F$1=A84,$M$1=$A$83),A84,0)</f>
        <v>0</v>
      </c>
      <c r="M84">
        <f>IFERROR(VLOOKUP(L84,$A$83:$J$100,3,FALSE),0)</f>
        <v>0</v>
      </c>
      <c r="N84">
        <f>IFERROR(VLOOKUP(L84,$A$83:$J$100,4,FALSE),0)</f>
        <v>0</v>
      </c>
      <c r="O84">
        <f>IFERROR(VLOOKUP(L84,$A$83:$J$100,5,FALSE),0)</f>
        <v>0</v>
      </c>
      <c r="P84">
        <f>IFERROR(VLOOKUP(L84,$A$83:$J$100,6,FALSE),0)</f>
        <v>0</v>
      </c>
      <c r="Q84">
        <f>IFERROR(VLOOKUP(L84,$A$83:$J$100,7,FALSE),0)</f>
        <v>0</v>
      </c>
      <c r="R84">
        <f>IFERROR(VLOOKUP(L84,$A$83:$J$100,8,FALSE),0)</f>
        <v>0</v>
      </c>
      <c r="S84">
        <f>IFERROR(VLOOKUP(L84,$A$83:$J$100,9,FALSE),0)</f>
        <v>0</v>
      </c>
      <c r="T84">
        <f>IFERROR(VLOOKUP(L84,$A$83:$J$100,10,FALSE),0)</f>
        <v>0</v>
      </c>
    </row>
    <row r="85" spans="1:20" x14ac:dyDescent="0.4">
      <c r="A85" t="s">
        <v>17</v>
      </c>
      <c r="C85" s="9" t="s">
        <v>74</v>
      </c>
      <c r="D85" t="s">
        <v>74</v>
      </c>
      <c r="E85" t="s">
        <v>74</v>
      </c>
      <c r="F85" t="s">
        <v>74</v>
      </c>
      <c r="G85" t="s">
        <v>74</v>
      </c>
      <c r="H85" t="s">
        <v>74</v>
      </c>
      <c r="I85" t="s">
        <v>74</v>
      </c>
      <c r="J85" t="e">
        <f t="shared" si="40"/>
        <v>#VALUE!</v>
      </c>
      <c r="L85">
        <f t="shared" ref="L85:L100" si="41">IF(AND($F$1=A85,$M$1=$A$83),A85,0)</f>
        <v>0</v>
      </c>
      <c r="M85">
        <f t="shared" ref="M85:M100" si="42">IFERROR(VLOOKUP(L85,$A$83:$J$100,3,FALSE),0)</f>
        <v>0</v>
      </c>
      <c r="N85">
        <f t="shared" ref="N85:N100" si="43">IFERROR(VLOOKUP(L85,$A$83:$J$100,4,FALSE),0)</f>
        <v>0</v>
      </c>
      <c r="O85">
        <f t="shared" ref="O85:O100" si="44">IFERROR(VLOOKUP(L85,$A$83:$J$100,5,FALSE),0)</f>
        <v>0</v>
      </c>
      <c r="P85">
        <f t="shared" ref="P85:P100" si="45">IFERROR(VLOOKUP(L85,$A$83:$J$100,6,FALSE),0)</f>
        <v>0</v>
      </c>
      <c r="Q85">
        <f t="shared" ref="Q85:Q100" si="46">IFERROR(VLOOKUP(L85,$A$83:$J$100,7,FALSE),0)</f>
        <v>0</v>
      </c>
      <c r="R85">
        <f t="shared" ref="R85:R100" si="47">IFERROR(VLOOKUP(L85,$A$63:$J$80,8,FALSE),0)</f>
        <v>0</v>
      </c>
      <c r="S85">
        <f t="shared" ref="S85:S100" si="48">IFERROR(VLOOKUP(L85,$A$83:$J$100,9,FALSE),0)</f>
        <v>0</v>
      </c>
      <c r="T85">
        <f t="shared" ref="T85:T100" si="49">IFERROR(VLOOKUP(L85,$A$83:$J$100,10,FALSE),0)</f>
        <v>0</v>
      </c>
    </row>
    <row r="86" spans="1:20" x14ac:dyDescent="0.4">
      <c r="A86" t="s">
        <v>18</v>
      </c>
      <c r="C86" s="9">
        <v>37.799999999999997</v>
      </c>
      <c r="D86">
        <v>8.9</v>
      </c>
      <c r="E86">
        <v>159</v>
      </c>
      <c r="F86">
        <v>13</v>
      </c>
      <c r="G86">
        <v>363.7</v>
      </c>
      <c r="H86">
        <v>322.60000000000002</v>
      </c>
      <c r="I86">
        <v>1114.9000000000001</v>
      </c>
      <c r="J86">
        <f t="shared" si="40"/>
        <v>5479.2999999999993</v>
      </c>
      <c r="L86">
        <f t="shared" si="41"/>
        <v>0</v>
      </c>
      <c r="M86">
        <f t="shared" si="42"/>
        <v>0</v>
      </c>
      <c r="N86">
        <f t="shared" si="43"/>
        <v>0</v>
      </c>
      <c r="O86">
        <f t="shared" si="44"/>
        <v>0</v>
      </c>
      <c r="P86">
        <f t="shared" si="45"/>
        <v>0</v>
      </c>
      <c r="Q86">
        <f t="shared" si="46"/>
        <v>0</v>
      </c>
      <c r="R86">
        <f t="shared" si="47"/>
        <v>0</v>
      </c>
      <c r="S86">
        <f t="shared" si="48"/>
        <v>0</v>
      </c>
      <c r="T86">
        <f t="shared" si="49"/>
        <v>0</v>
      </c>
    </row>
    <row r="87" spans="1:20" x14ac:dyDescent="0.4">
      <c r="A87" t="s">
        <v>19</v>
      </c>
      <c r="C87" s="9">
        <v>42.6</v>
      </c>
      <c r="D87">
        <v>19.2</v>
      </c>
      <c r="E87">
        <v>166</v>
      </c>
      <c r="F87">
        <v>1</v>
      </c>
      <c r="G87">
        <v>305</v>
      </c>
      <c r="H87">
        <v>303.5</v>
      </c>
      <c r="I87">
        <v>1041.7</v>
      </c>
      <c r="J87">
        <f t="shared" si="40"/>
        <v>4701.7</v>
      </c>
      <c r="L87">
        <f t="shared" si="41"/>
        <v>0</v>
      </c>
      <c r="M87">
        <f t="shared" si="42"/>
        <v>0</v>
      </c>
      <c r="N87">
        <f t="shared" si="43"/>
        <v>0</v>
      </c>
      <c r="O87">
        <f t="shared" si="44"/>
        <v>0</v>
      </c>
      <c r="P87">
        <f t="shared" si="45"/>
        <v>0</v>
      </c>
      <c r="Q87">
        <f t="shared" si="46"/>
        <v>0</v>
      </c>
      <c r="R87">
        <f t="shared" si="47"/>
        <v>0</v>
      </c>
      <c r="S87">
        <f t="shared" si="48"/>
        <v>0</v>
      </c>
      <c r="T87">
        <f t="shared" si="49"/>
        <v>0</v>
      </c>
    </row>
    <row r="88" spans="1:20" x14ac:dyDescent="0.4">
      <c r="A88" t="s">
        <v>21</v>
      </c>
      <c r="C88" s="9">
        <v>40.9</v>
      </c>
      <c r="D88">
        <v>12</v>
      </c>
      <c r="E88">
        <v>160</v>
      </c>
      <c r="F88">
        <v>4</v>
      </c>
      <c r="G88">
        <v>335.1</v>
      </c>
      <c r="H88">
        <v>311.5</v>
      </c>
      <c r="I88">
        <v>1017.8</v>
      </c>
      <c r="J88">
        <f t="shared" si="40"/>
        <v>5039</v>
      </c>
      <c r="L88">
        <f t="shared" si="41"/>
        <v>0</v>
      </c>
      <c r="M88">
        <f t="shared" si="42"/>
        <v>0</v>
      </c>
      <c r="N88">
        <f t="shared" si="43"/>
        <v>0</v>
      </c>
      <c r="O88">
        <f t="shared" si="44"/>
        <v>0</v>
      </c>
      <c r="P88">
        <f t="shared" si="45"/>
        <v>0</v>
      </c>
      <c r="Q88">
        <f t="shared" si="46"/>
        <v>0</v>
      </c>
      <c r="R88">
        <f t="shared" si="47"/>
        <v>0</v>
      </c>
      <c r="S88">
        <f t="shared" si="48"/>
        <v>0</v>
      </c>
      <c r="T88">
        <f t="shared" si="49"/>
        <v>0</v>
      </c>
    </row>
    <row r="89" spans="1:20" x14ac:dyDescent="0.4">
      <c r="A89" t="s">
        <v>22</v>
      </c>
      <c r="C89" s="9">
        <v>56.3</v>
      </c>
      <c r="D89">
        <v>18.7</v>
      </c>
      <c r="E89">
        <v>159</v>
      </c>
      <c r="F89">
        <v>3</v>
      </c>
      <c r="G89">
        <v>258.2</v>
      </c>
      <c r="H89">
        <v>245.1</v>
      </c>
      <c r="I89">
        <v>708.6</v>
      </c>
      <c r="J89">
        <f t="shared" si="40"/>
        <v>3806.9999999999995</v>
      </c>
      <c r="L89">
        <f t="shared" si="41"/>
        <v>0</v>
      </c>
      <c r="M89">
        <f t="shared" si="42"/>
        <v>0</v>
      </c>
      <c r="N89">
        <f t="shared" si="43"/>
        <v>0</v>
      </c>
      <c r="O89">
        <f t="shared" si="44"/>
        <v>0</v>
      </c>
      <c r="P89">
        <f t="shared" si="45"/>
        <v>0</v>
      </c>
      <c r="Q89">
        <f t="shared" si="46"/>
        <v>0</v>
      </c>
      <c r="R89">
        <f t="shared" si="47"/>
        <v>0</v>
      </c>
      <c r="S89">
        <f t="shared" si="48"/>
        <v>0</v>
      </c>
      <c r="T89">
        <f t="shared" si="49"/>
        <v>0</v>
      </c>
    </row>
    <row r="90" spans="1:20" x14ac:dyDescent="0.4">
      <c r="A90" t="s">
        <v>23</v>
      </c>
      <c r="C90" s="9">
        <v>37.700000000000003</v>
      </c>
      <c r="D90">
        <v>9.4</v>
      </c>
      <c r="E90">
        <v>163</v>
      </c>
      <c r="F90">
        <v>12</v>
      </c>
      <c r="G90">
        <v>355.5</v>
      </c>
      <c r="H90">
        <v>314.3</v>
      </c>
      <c r="I90">
        <v>874.7</v>
      </c>
      <c r="J90">
        <f t="shared" si="40"/>
        <v>5140.7</v>
      </c>
      <c r="L90">
        <f t="shared" si="41"/>
        <v>0</v>
      </c>
      <c r="M90">
        <f t="shared" si="42"/>
        <v>0</v>
      </c>
      <c r="N90">
        <f t="shared" si="43"/>
        <v>0</v>
      </c>
      <c r="O90">
        <f t="shared" si="44"/>
        <v>0</v>
      </c>
      <c r="P90">
        <f t="shared" si="45"/>
        <v>0</v>
      </c>
      <c r="Q90">
        <f t="shared" si="46"/>
        <v>0</v>
      </c>
      <c r="R90">
        <f t="shared" si="47"/>
        <v>0</v>
      </c>
      <c r="S90">
        <f t="shared" si="48"/>
        <v>0</v>
      </c>
      <c r="T90">
        <f t="shared" si="49"/>
        <v>0</v>
      </c>
    </row>
    <row r="91" spans="1:20" x14ac:dyDescent="0.4">
      <c r="A91" t="s">
        <v>24</v>
      </c>
      <c r="C91" s="9">
        <v>35.9</v>
      </c>
      <c r="D91">
        <v>9.1999999999999993</v>
      </c>
      <c r="E91">
        <v>154</v>
      </c>
      <c r="F91">
        <v>8</v>
      </c>
      <c r="G91">
        <v>355.6</v>
      </c>
      <c r="H91">
        <v>308.7</v>
      </c>
      <c r="I91">
        <v>1071.2</v>
      </c>
      <c r="J91">
        <f t="shared" si="40"/>
        <v>5338.4000000000005</v>
      </c>
      <c r="L91">
        <f t="shared" si="41"/>
        <v>0</v>
      </c>
      <c r="M91">
        <f t="shared" si="42"/>
        <v>0</v>
      </c>
      <c r="N91">
        <f t="shared" si="43"/>
        <v>0</v>
      </c>
      <c r="O91">
        <f t="shared" si="44"/>
        <v>0</v>
      </c>
      <c r="P91">
        <f t="shared" si="45"/>
        <v>0</v>
      </c>
      <c r="Q91">
        <f t="shared" si="46"/>
        <v>0</v>
      </c>
      <c r="R91">
        <f t="shared" si="47"/>
        <v>0</v>
      </c>
      <c r="S91">
        <f t="shared" si="48"/>
        <v>0</v>
      </c>
      <c r="T91">
        <f t="shared" si="49"/>
        <v>0</v>
      </c>
    </row>
    <row r="92" spans="1:20" x14ac:dyDescent="0.4">
      <c r="A92" t="s">
        <v>25</v>
      </c>
      <c r="C92" s="9">
        <v>39.1</v>
      </c>
      <c r="D92">
        <v>12.1</v>
      </c>
      <c r="E92">
        <v>159</v>
      </c>
      <c r="F92">
        <v>6</v>
      </c>
      <c r="G92">
        <v>335</v>
      </c>
      <c r="H92">
        <v>320.5</v>
      </c>
      <c r="I92">
        <v>1070.5</v>
      </c>
      <c r="J92">
        <f t="shared" si="40"/>
        <v>5090.5</v>
      </c>
      <c r="L92">
        <f t="shared" si="41"/>
        <v>0</v>
      </c>
      <c r="M92">
        <f t="shared" si="42"/>
        <v>0</v>
      </c>
      <c r="N92">
        <f t="shared" si="43"/>
        <v>0</v>
      </c>
      <c r="O92">
        <f t="shared" si="44"/>
        <v>0</v>
      </c>
      <c r="P92">
        <f t="shared" si="45"/>
        <v>0</v>
      </c>
      <c r="Q92">
        <f t="shared" si="46"/>
        <v>0</v>
      </c>
      <c r="R92">
        <f t="shared" si="47"/>
        <v>0</v>
      </c>
      <c r="S92">
        <f t="shared" si="48"/>
        <v>0</v>
      </c>
      <c r="T92">
        <f t="shared" si="49"/>
        <v>0</v>
      </c>
    </row>
    <row r="93" spans="1:20" x14ac:dyDescent="0.4">
      <c r="A93" t="s">
        <v>26</v>
      </c>
      <c r="C93" s="9">
        <v>43.6</v>
      </c>
      <c r="D93">
        <v>19.100000000000001</v>
      </c>
      <c r="E93">
        <v>167</v>
      </c>
      <c r="F93">
        <v>1</v>
      </c>
      <c r="G93">
        <v>229.6</v>
      </c>
      <c r="H93">
        <v>229</v>
      </c>
      <c r="I93">
        <v>520.6</v>
      </c>
      <c r="J93">
        <f t="shared" si="40"/>
        <v>3275.7999999999997</v>
      </c>
      <c r="L93">
        <f t="shared" si="41"/>
        <v>0</v>
      </c>
      <c r="M93">
        <f t="shared" si="42"/>
        <v>0</v>
      </c>
      <c r="N93">
        <f t="shared" si="43"/>
        <v>0</v>
      </c>
      <c r="O93">
        <f t="shared" si="44"/>
        <v>0</v>
      </c>
      <c r="P93">
        <f t="shared" si="45"/>
        <v>0</v>
      </c>
      <c r="Q93">
        <f t="shared" si="46"/>
        <v>0</v>
      </c>
      <c r="R93">
        <f t="shared" si="47"/>
        <v>0</v>
      </c>
      <c r="S93">
        <f t="shared" si="48"/>
        <v>0</v>
      </c>
      <c r="T93">
        <f t="shared" si="49"/>
        <v>0</v>
      </c>
    </row>
    <row r="94" spans="1:20" x14ac:dyDescent="0.4">
      <c r="A94" t="s">
        <v>27</v>
      </c>
      <c r="C94" s="9" t="s">
        <v>74</v>
      </c>
      <c r="D94" t="s">
        <v>74</v>
      </c>
      <c r="E94" t="s">
        <v>74</v>
      </c>
      <c r="F94" t="s">
        <v>74</v>
      </c>
      <c r="G94" t="s">
        <v>74</v>
      </c>
      <c r="H94" t="s">
        <v>74</v>
      </c>
      <c r="I94" t="s">
        <v>74</v>
      </c>
      <c r="J94" t="e">
        <f t="shared" si="40"/>
        <v>#VALUE!</v>
      </c>
      <c r="L94">
        <f t="shared" si="41"/>
        <v>0</v>
      </c>
      <c r="M94">
        <f t="shared" si="42"/>
        <v>0</v>
      </c>
      <c r="N94">
        <f t="shared" si="43"/>
        <v>0</v>
      </c>
      <c r="O94">
        <f t="shared" si="44"/>
        <v>0</v>
      </c>
      <c r="P94">
        <f t="shared" si="45"/>
        <v>0</v>
      </c>
      <c r="Q94">
        <f t="shared" si="46"/>
        <v>0</v>
      </c>
      <c r="R94">
        <f t="shared" si="47"/>
        <v>0</v>
      </c>
      <c r="S94">
        <f t="shared" si="48"/>
        <v>0</v>
      </c>
      <c r="T94">
        <f t="shared" si="49"/>
        <v>0</v>
      </c>
    </row>
    <row r="95" spans="1:20" x14ac:dyDescent="0.4">
      <c r="A95" t="s">
        <v>28</v>
      </c>
      <c r="C95" s="9">
        <v>36.700000000000003</v>
      </c>
      <c r="D95">
        <v>7.2</v>
      </c>
      <c r="E95">
        <v>166</v>
      </c>
      <c r="F95">
        <v>5</v>
      </c>
      <c r="G95">
        <v>212.4</v>
      </c>
      <c r="H95">
        <v>204</v>
      </c>
      <c r="I95">
        <v>512.6</v>
      </c>
      <c r="J95">
        <f t="shared" si="40"/>
        <v>3061.4</v>
      </c>
      <c r="L95">
        <f t="shared" si="41"/>
        <v>0</v>
      </c>
      <c r="M95">
        <f t="shared" si="42"/>
        <v>0</v>
      </c>
      <c r="N95">
        <f t="shared" si="43"/>
        <v>0</v>
      </c>
      <c r="O95">
        <f t="shared" si="44"/>
        <v>0</v>
      </c>
      <c r="P95">
        <f t="shared" si="45"/>
        <v>0</v>
      </c>
      <c r="Q95">
        <f t="shared" si="46"/>
        <v>0</v>
      </c>
      <c r="R95">
        <f t="shared" si="47"/>
        <v>0</v>
      </c>
      <c r="S95">
        <f t="shared" si="48"/>
        <v>0</v>
      </c>
      <c r="T95">
        <f t="shared" si="49"/>
        <v>0</v>
      </c>
    </row>
    <row r="96" spans="1:20" x14ac:dyDescent="0.4">
      <c r="A96" t="s">
        <v>29</v>
      </c>
      <c r="C96" s="9">
        <v>42.6</v>
      </c>
      <c r="D96">
        <v>14.2</v>
      </c>
      <c r="E96">
        <v>170</v>
      </c>
      <c r="F96">
        <v>3</v>
      </c>
      <c r="G96">
        <v>229.2</v>
      </c>
      <c r="H96">
        <v>224.7</v>
      </c>
      <c r="I96">
        <v>726.7</v>
      </c>
      <c r="J96">
        <f t="shared" si="40"/>
        <v>3477.0999999999995</v>
      </c>
      <c r="L96">
        <f t="shared" si="41"/>
        <v>0</v>
      </c>
      <c r="M96">
        <f t="shared" si="42"/>
        <v>0</v>
      </c>
      <c r="N96">
        <f t="shared" si="43"/>
        <v>0</v>
      </c>
      <c r="O96">
        <f t="shared" si="44"/>
        <v>0</v>
      </c>
      <c r="P96">
        <f t="shared" si="45"/>
        <v>0</v>
      </c>
      <c r="Q96">
        <f t="shared" si="46"/>
        <v>0</v>
      </c>
      <c r="R96">
        <f t="shared" si="47"/>
        <v>0</v>
      </c>
      <c r="S96">
        <f t="shared" si="48"/>
        <v>0</v>
      </c>
      <c r="T96">
        <f t="shared" si="49"/>
        <v>0</v>
      </c>
    </row>
    <row r="97" spans="1:20" x14ac:dyDescent="0.4">
      <c r="A97" t="s">
        <v>30</v>
      </c>
      <c r="C97" s="9">
        <v>48.7</v>
      </c>
      <c r="D97">
        <v>15.2</v>
      </c>
      <c r="E97">
        <v>174</v>
      </c>
      <c r="F97">
        <v>0</v>
      </c>
      <c r="G97">
        <v>267.10000000000002</v>
      </c>
      <c r="H97">
        <v>266.7</v>
      </c>
      <c r="I97">
        <v>844.5</v>
      </c>
      <c r="J97">
        <f t="shared" si="40"/>
        <v>4049.7000000000003</v>
      </c>
      <c r="L97">
        <f t="shared" si="41"/>
        <v>0</v>
      </c>
      <c r="M97">
        <f t="shared" si="42"/>
        <v>0</v>
      </c>
      <c r="N97">
        <f t="shared" si="43"/>
        <v>0</v>
      </c>
      <c r="O97">
        <f t="shared" si="44"/>
        <v>0</v>
      </c>
      <c r="P97">
        <f t="shared" si="45"/>
        <v>0</v>
      </c>
      <c r="Q97">
        <f t="shared" si="46"/>
        <v>0</v>
      </c>
      <c r="R97">
        <f t="shared" si="47"/>
        <v>0</v>
      </c>
      <c r="S97">
        <f t="shared" si="48"/>
        <v>0</v>
      </c>
      <c r="T97">
        <f t="shared" si="49"/>
        <v>0</v>
      </c>
    </row>
    <row r="98" spans="1:20" x14ac:dyDescent="0.4">
      <c r="A98" t="s">
        <v>31</v>
      </c>
      <c r="C98" s="9">
        <v>44.5</v>
      </c>
      <c r="D98">
        <v>7.7</v>
      </c>
      <c r="E98">
        <v>166</v>
      </c>
      <c r="F98">
        <v>2</v>
      </c>
      <c r="G98">
        <v>220.7</v>
      </c>
      <c r="H98">
        <v>211.1</v>
      </c>
      <c r="I98">
        <v>529.4</v>
      </c>
      <c r="J98">
        <f t="shared" si="40"/>
        <v>3177.7999999999997</v>
      </c>
      <c r="L98">
        <f t="shared" si="41"/>
        <v>0</v>
      </c>
      <c r="M98">
        <f t="shared" si="42"/>
        <v>0</v>
      </c>
      <c r="N98">
        <f t="shared" si="43"/>
        <v>0</v>
      </c>
      <c r="O98">
        <f t="shared" si="44"/>
        <v>0</v>
      </c>
      <c r="P98">
        <f t="shared" si="45"/>
        <v>0</v>
      </c>
      <c r="Q98">
        <f t="shared" si="46"/>
        <v>0</v>
      </c>
      <c r="R98">
        <f t="shared" si="47"/>
        <v>0</v>
      </c>
      <c r="S98">
        <f t="shared" si="48"/>
        <v>0</v>
      </c>
      <c r="T98">
        <f t="shared" si="49"/>
        <v>0</v>
      </c>
    </row>
    <row r="99" spans="1:20" x14ac:dyDescent="0.4">
      <c r="A99" t="s">
        <v>32</v>
      </c>
      <c r="C99" s="9">
        <v>42.7</v>
      </c>
      <c r="D99">
        <v>11.7</v>
      </c>
      <c r="E99">
        <v>171</v>
      </c>
      <c r="F99">
        <v>2</v>
      </c>
      <c r="G99">
        <v>209.5</v>
      </c>
      <c r="H99">
        <v>206.9</v>
      </c>
      <c r="I99">
        <v>856.6</v>
      </c>
      <c r="J99">
        <f t="shared" si="40"/>
        <v>3370.6</v>
      </c>
      <c r="L99">
        <f t="shared" si="41"/>
        <v>0</v>
      </c>
      <c r="M99">
        <f t="shared" si="42"/>
        <v>0</v>
      </c>
      <c r="N99">
        <f t="shared" si="43"/>
        <v>0</v>
      </c>
      <c r="O99">
        <f t="shared" si="44"/>
        <v>0</v>
      </c>
      <c r="P99">
        <f t="shared" si="45"/>
        <v>0</v>
      </c>
      <c r="Q99">
        <f t="shared" si="46"/>
        <v>0</v>
      </c>
      <c r="R99">
        <f t="shared" si="47"/>
        <v>0</v>
      </c>
      <c r="S99">
        <f t="shared" si="48"/>
        <v>0</v>
      </c>
      <c r="T99">
        <f t="shared" si="49"/>
        <v>0</v>
      </c>
    </row>
    <row r="100" spans="1:20" x14ac:dyDescent="0.4">
      <c r="A100" t="s">
        <v>39</v>
      </c>
      <c r="C100" s="9">
        <v>49</v>
      </c>
      <c r="D100">
        <v>10.6</v>
      </c>
      <c r="E100">
        <v>162</v>
      </c>
      <c r="F100">
        <v>1</v>
      </c>
      <c r="G100">
        <v>162.1</v>
      </c>
      <c r="H100">
        <v>153.5</v>
      </c>
      <c r="I100">
        <v>269.39999999999998</v>
      </c>
      <c r="J100">
        <f t="shared" si="40"/>
        <v>2214.6</v>
      </c>
      <c r="L100">
        <f t="shared" si="41"/>
        <v>0</v>
      </c>
      <c r="M100">
        <f t="shared" si="42"/>
        <v>0</v>
      </c>
      <c r="N100">
        <f t="shared" si="43"/>
        <v>0</v>
      </c>
      <c r="O100">
        <f t="shared" si="44"/>
        <v>0</v>
      </c>
      <c r="P100">
        <f t="shared" si="45"/>
        <v>0</v>
      </c>
      <c r="Q100">
        <f t="shared" si="46"/>
        <v>0</v>
      </c>
      <c r="R100">
        <f t="shared" si="47"/>
        <v>0</v>
      </c>
      <c r="S100">
        <f t="shared" si="48"/>
        <v>0</v>
      </c>
      <c r="T100">
        <f t="shared" si="49"/>
        <v>0</v>
      </c>
    </row>
    <row r="102" spans="1:20" x14ac:dyDescent="0.4">
      <c r="M102">
        <f>SUM(M84:M100)</f>
        <v>0</v>
      </c>
      <c r="N102">
        <f>SUM(N84:N100)</f>
        <v>0</v>
      </c>
      <c r="O102">
        <f>SUM(O84:O100)</f>
        <v>0</v>
      </c>
      <c r="P102">
        <f>SUM(P84:P100)</f>
        <v>0</v>
      </c>
      <c r="Q102">
        <f>SUM(Q84:Q100)*1000</f>
        <v>0</v>
      </c>
      <c r="R102">
        <f>SUM(R84:R100)*1000</f>
        <v>0</v>
      </c>
      <c r="S102">
        <f>SUM(S84:S100)*1000</f>
        <v>0</v>
      </c>
      <c r="T102">
        <f>SUM(T84:T100)*1000</f>
        <v>0</v>
      </c>
    </row>
    <row r="103" spans="1:20" x14ac:dyDescent="0.4">
      <c r="A103" t="s">
        <v>136</v>
      </c>
      <c r="L103" t="s">
        <v>78</v>
      </c>
    </row>
    <row r="104" spans="1:20" x14ac:dyDescent="0.4">
      <c r="A104" t="s">
        <v>16</v>
      </c>
      <c r="C104" s="9">
        <v>42.3</v>
      </c>
      <c r="D104">
        <v>7.7</v>
      </c>
      <c r="E104">
        <v>168</v>
      </c>
      <c r="F104">
        <v>10</v>
      </c>
      <c r="G104">
        <v>985.8</v>
      </c>
      <c r="H104">
        <v>884.8</v>
      </c>
      <c r="I104">
        <v>1334.1</v>
      </c>
      <c r="J104">
        <f t="shared" ref="J104:J120" si="50">(G104*12)+I104</f>
        <v>13163.699999999999</v>
      </c>
      <c r="L104">
        <f>IF(AND($F$1=A104,$M$1=$A$103),A104,0)</f>
        <v>0</v>
      </c>
      <c r="M104">
        <f>IFERROR(VLOOKUP(L104,$A$103:$J$120,3,FALSE),0)</f>
        <v>0</v>
      </c>
      <c r="N104">
        <f>IFERROR(VLOOKUP(L104,$A$103:$J$120,4,FALSE),0)</f>
        <v>0</v>
      </c>
      <c r="O104">
        <f>IFERROR(VLOOKUP(L104,$A$103:$J$120,5,FALSE),0)</f>
        <v>0</v>
      </c>
      <c r="P104">
        <f>IFERROR(VLOOKUP(L104,$A$103:$J$120,6,FALSE),0)</f>
        <v>0</v>
      </c>
      <c r="Q104">
        <f>IFERROR(VLOOKUP(L104,$A$103:$J$120,7,FALSE),0)</f>
        <v>0</v>
      </c>
      <c r="R104">
        <f>IFERROR(VLOOKUP(L104,$A$103:$J$120,8,FALSE),0)</f>
        <v>0</v>
      </c>
      <c r="S104">
        <f>IFERROR(VLOOKUP(L104,$A$103:$J$120,9,FALSE),0)</f>
        <v>0</v>
      </c>
      <c r="T104">
        <f>IFERROR(VLOOKUP(L104,$A$103:$J$120,10,FALSE),0)</f>
        <v>0</v>
      </c>
    </row>
    <row r="105" spans="1:20" x14ac:dyDescent="0.4">
      <c r="A105" t="s">
        <v>17</v>
      </c>
      <c r="C105" s="9" t="s">
        <v>74</v>
      </c>
      <c r="D105" t="s">
        <v>74</v>
      </c>
      <c r="E105" t="s">
        <v>74</v>
      </c>
      <c r="F105" t="s">
        <v>74</v>
      </c>
      <c r="G105" t="s">
        <v>74</v>
      </c>
      <c r="H105" t="s">
        <v>74</v>
      </c>
      <c r="I105" t="s">
        <v>74</v>
      </c>
      <c r="J105" t="e">
        <f t="shared" si="50"/>
        <v>#VALUE!</v>
      </c>
      <c r="L105">
        <f t="shared" ref="L105:L119" si="51">IF(AND($F$1=A105,$M$1=$A$103),A105,0)</f>
        <v>0</v>
      </c>
      <c r="M105">
        <f t="shared" ref="M105:M120" si="52">IFERROR(VLOOKUP(L105,$A$103:$J$120,3,FALSE),0)</f>
        <v>0</v>
      </c>
      <c r="N105">
        <f t="shared" ref="N105:N120" si="53">IFERROR(VLOOKUP(L105,$A$103:$J$120,4,FALSE),0)</f>
        <v>0</v>
      </c>
      <c r="O105">
        <f t="shared" ref="O105:O120" si="54">IFERROR(VLOOKUP(L105,$A$103:$J$120,5,FALSE),0)</f>
        <v>0</v>
      </c>
      <c r="P105">
        <f t="shared" ref="P105:P120" si="55">IFERROR(VLOOKUP(L105,$A$103:$J$120,6,FALSE),0)</f>
        <v>0</v>
      </c>
      <c r="Q105">
        <f t="shared" ref="Q105:Q120" si="56">IFERROR(VLOOKUP(L105,$A$103:$J$120,7,FALSE),0)</f>
        <v>0</v>
      </c>
      <c r="R105">
        <f t="shared" ref="R105:R120" si="57">IFERROR(VLOOKUP(L105,$A$103:$J$120,8,FALSE),0)</f>
        <v>0</v>
      </c>
      <c r="S105">
        <f t="shared" ref="S105:S120" si="58">IFERROR(VLOOKUP(L105,$A$103:$J$120,9,FALSE),0)</f>
        <v>0</v>
      </c>
      <c r="T105">
        <f t="shared" ref="T105:T119" si="59">IFERROR(VLOOKUP(L105,$A$103:$J$120,10,FALSE),0)</f>
        <v>0</v>
      </c>
    </row>
    <row r="106" spans="1:20" x14ac:dyDescent="0.4">
      <c r="A106" t="s">
        <v>18</v>
      </c>
      <c r="C106" s="9">
        <v>36.200000000000003</v>
      </c>
      <c r="D106">
        <v>5.5</v>
      </c>
      <c r="E106">
        <v>160</v>
      </c>
      <c r="F106">
        <v>21</v>
      </c>
      <c r="G106">
        <v>333.2</v>
      </c>
      <c r="H106">
        <v>282.2</v>
      </c>
      <c r="I106">
        <v>778.2</v>
      </c>
      <c r="J106">
        <f t="shared" si="50"/>
        <v>4776.5999999999995</v>
      </c>
      <c r="L106">
        <f t="shared" si="51"/>
        <v>0</v>
      </c>
      <c r="M106">
        <f t="shared" si="52"/>
        <v>0</v>
      </c>
      <c r="N106">
        <f t="shared" si="53"/>
        <v>0</v>
      </c>
      <c r="O106">
        <f t="shared" si="54"/>
        <v>0</v>
      </c>
      <c r="P106">
        <f t="shared" si="55"/>
        <v>0</v>
      </c>
      <c r="Q106">
        <f t="shared" si="56"/>
        <v>0</v>
      </c>
      <c r="R106">
        <f t="shared" si="57"/>
        <v>0</v>
      </c>
      <c r="S106">
        <f t="shared" si="58"/>
        <v>0</v>
      </c>
      <c r="T106">
        <f t="shared" si="59"/>
        <v>0</v>
      </c>
    </row>
    <row r="107" spans="1:20" x14ac:dyDescent="0.4">
      <c r="A107" t="s">
        <v>19</v>
      </c>
      <c r="C107" s="9">
        <v>45.6</v>
      </c>
      <c r="D107">
        <v>14.3</v>
      </c>
      <c r="E107">
        <v>181</v>
      </c>
      <c r="F107">
        <v>3</v>
      </c>
      <c r="G107">
        <v>304.60000000000002</v>
      </c>
      <c r="H107">
        <v>295</v>
      </c>
      <c r="I107">
        <v>681.9</v>
      </c>
      <c r="J107">
        <f t="shared" si="50"/>
        <v>4337.1000000000004</v>
      </c>
      <c r="L107">
        <f t="shared" si="51"/>
        <v>0</v>
      </c>
      <c r="M107">
        <f t="shared" si="52"/>
        <v>0</v>
      </c>
      <c r="N107">
        <f t="shared" si="53"/>
        <v>0</v>
      </c>
      <c r="O107">
        <f t="shared" si="54"/>
        <v>0</v>
      </c>
      <c r="P107">
        <f t="shared" si="55"/>
        <v>0</v>
      </c>
      <c r="Q107">
        <f t="shared" si="56"/>
        <v>0</v>
      </c>
      <c r="R107">
        <f t="shared" si="57"/>
        <v>0</v>
      </c>
      <c r="S107">
        <f t="shared" si="58"/>
        <v>0</v>
      </c>
      <c r="T107">
        <f t="shared" si="59"/>
        <v>0</v>
      </c>
    </row>
    <row r="108" spans="1:20" x14ac:dyDescent="0.4">
      <c r="A108" t="s">
        <v>21</v>
      </c>
      <c r="C108" s="9">
        <v>37</v>
      </c>
      <c r="D108">
        <v>10.7</v>
      </c>
      <c r="E108">
        <v>157</v>
      </c>
      <c r="F108">
        <v>9</v>
      </c>
      <c r="G108">
        <v>320.3</v>
      </c>
      <c r="H108">
        <v>284.7</v>
      </c>
      <c r="I108">
        <v>898.6</v>
      </c>
      <c r="J108">
        <f t="shared" si="50"/>
        <v>4742.2000000000007</v>
      </c>
      <c r="L108">
        <f t="shared" si="51"/>
        <v>0</v>
      </c>
      <c r="M108">
        <f t="shared" si="52"/>
        <v>0</v>
      </c>
      <c r="N108">
        <f t="shared" si="53"/>
        <v>0</v>
      </c>
      <c r="O108">
        <f t="shared" si="54"/>
        <v>0</v>
      </c>
      <c r="P108">
        <f t="shared" si="55"/>
        <v>0</v>
      </c>
      <c r="Q108">
        <f t="shared" si="56"/>
        <v>0</v>
      </c>
      <c r="R108">
        <f t="shared" si="57"/>
        <v>0</v>
      </c>
      <c r="S108">
        <f t="shared" si="58"/>
        <v>0</v>
      </c>
      <c r="T108">
        <f t="shared" si="59"/>
        <v>0</v>
      </c>
    </row>
    <row r="109" spans="1:20" x14ac:dyDescent="0.4">
      <c r="A109" t="s">
        <v>22</v>
      </c>
      <c r="C109" s="9">
        <v>47.8</v>
      </c>
      <c r="D109">
        <v>7.5</v>
      </c>
      <c r="E109">
        <v>167</v>
      </c>
      <c r="F109">
        <v>6</v>
      </c>
      <c r="G109">
        <v>266.10000000000002</v>
      </c>
      <c r="H109">
        <v>242.9</v>
      </c>
      <c r="I109">
        <v>520.70000000000005</v>
      </c>
      <c r="J109">
        <f t="shared" si="50"/>
        <v>3713.9000000000005</v>
      </c>
      <c r="L109">
        <f t="shared" si="51"/>
        <v>0</v>
      </c>
      <c r="M109">
        <f t="shared" si="52"/>
        <v>0</v>
      </c>
      <c r="N109">
        <f t="shared" si="53"/>
        <v>0</v>
      </c>
      <c r="O109">
        <f t="shared" si="54"/>
        <v>0</v>
      </c>
      <c r="P109">
        <f t="shared" si="55"/>
        <v>0</v>
      </c>
      <c r="Q109">
        <f t="shared" si="56"/>
        <v>0</v>
      </c>
      <c r="R109">
        <f t="shared" si="57"/>
        <v>0</v>
      </c>
      <c r="S109">
        <f t="shared" si="58"/>
        <v>0</v>
      </c>
      <c r="T109">
        <f t="shared" si="59"/>
        <v>0</v>
      </c>
    </row>
    <row r="110" spans="1:20" x14ac:dyDescent="0.4">
      <c r="A110" t="s">
        <v>23</v>
      </c>
      <c r="C110" s="9">
        <v>41.6</v>
      </c>
      <c r="D110">
        <v>13</v>
      </c>
      <c r="E110">
        <v>170</v>
      </c>
      <c r="F110">
        <v>7</v>
      </c>
      <c r="G110">
        <v>326.8</v>
      </c>
      <c r="H110">
        <v>304.89999999999998</v>
      </c>
      <c r="I110">
        <v>1208.5999999999999</v>
      </c>
      <c r="J110">
        <f t="shared" si="50"/>
        <v>5130.2000000000007</v>
      </c>
      <c r="L110">
        <f t="shared" si="51"/>
        <v>0</v>
      </c>
      <c r="M110">
        <f t="shared" si="52"/>
        <v>0</v>
      </c>
      <c r="N110">
        <f t="shared" si="53"/>
        <v>0</v>
      </c>
      <c r="O110">
        <f t="shared" si="54"/>
        <v>0</v>
      </c>
      <c r="P110">
        <f t="shared" si="55"/>
        <v>0</v>
      </c>
      <c r="Q110">
        <f t="shared" si="56"/>
        <v>0</v>
      </c>
      <c r="R110">
        <f t="shared" si="57"/>
        <v>0</v>
      </c>
      <c r="S110">
        <f t="shared" si="58"/>
        <v>0</v>
      </c>
      <c r="T110">
        <f t="shared" si="59"/>
        <v>0</v>
      </c>
    </row>
    <row r="111" spans="1:20" x14ac:dyDescent="0.4">
      <c r="A111" t="s">
        <v>24</v>
      </c>
      <c r="C111" s="9">
        <v>49.8</v>
      </c>
      <c r="D111">
        <v>21.4</v>
      </c>
      <c r="E111">
        <v>175</v>
      </c>
      <c r="F111">
        <v>12</v>
      </c>
      <c r="G111">
        <v>335.4</v>
      </c>
      <c r="H111">
        <v>297.39999999999998</v>
      </c>
      <c r="I111">
        <v>994.4</v>
      </c>
      <c r="J111">
        <f t="shared" si="50"/>
        <v>5019.2</v>
      </c>
      <c r="L111">
        <f t="shared" si="51"/>
        <v>0</v>
      </c>
      <c r="M111">
        <f t="shared" si="52"/>
        <v>0</v>
      </c>
      <c r="N111">
        <f t="shared" si="53"/>
        <v>0</v>
      </c>
      <c r="O111">
        <f t="shared" si="54"/>
        <v>0</v>
      </c>
      <c r="P111">
        <f t="shared" si="55"/>
        <v>0</v>
      </c>
      <c r="Q111">
        <f t="shared" si="56"/>
        <v>0</v>
      </c>
      <c r="R111">
        <f t="shared" si="57"/>
        <v>0</v>
      </c>
      <c r="S111">
        <f t="shared" si="58"/>
        <v>0</v>
      </c>
      <c r="T111">
        <f t="shared" si="59"/>
        <v>0</v>
      </c>
    </row>
    <row r="112" spans="1:20" x14ac:dyDescent="0.4">
      <c r="A112" t="s">
        <v>25</v>
      </c>
      <c r="C112" s="9">
        <v>33.299999999999997</v>
      </c>
      <c r="D112">
        <v>7.4</v>
      </c>
      <c r="E112">
        <v>165</v>
      </c>
      <c r="F112">
        <v>1</v>
      </c>
      <c r="G112">
        <v>236.9</v>
      </c>
      <c r="H112">
        <v>234.7</v>
      </c>
      <c r="I112">
        <v>585.1</v>
      </c>
      <c r="J112">
        <f t="shared" si="50"/>
        <v>3427.9</v>
      </c>
      <c r="L112">
        <f t="shared" si="51"/>
        <v>0</v>
      </c>
      <c r="M112">
        <f t="shared" si="52"/>
        <v>0</v>
      </c>
      <c r="N112">
        <f t="shared" si="53"/>
        <v>0</v>
      </c>
      <c r="O112">
        <f t="shared" si="54"/>
        <v>0</v>
      </c>
      <c r="P112">
        <f t="shared" si="55"/>
        <v>0</v>
      </c>
      <c r="Q112">
        <f t="shared" si="56"/>
        <v>0</v>
      </c>
      <c r="R112">
        <f t="shared" si="57"/>
        <v>0</v>
      </c>
      <c r="S112">
        <f t="shared" si="58"/>
        <v>0</v>
      </c>
      <c r="T112">
        <f t="shared" si="59"/>
        <v>0</v>
      </c>
    </row>
    <row r="113" spans="1:20" x14ac:dyDescent="0.4">
      <c r="A113" t="s">
        <v>26</v>
      </c>
      <c r="C113" s="9" t="s">
        <v>74</v>
      </c>
      <c r="D113" t="s">
        <v>74</v>
      </c>
      <c r="E113" t="s">
        <v>74</v>
      </c>
      <c r="F113" t="s">
        <v>74</v>
      </c>
      <c r="G113" t="s">
        <v>74</v>
      </c>
      <c r="H113" t="s">
        <v>74</v>
      </c>
      <c r="I113" t="s">
        <v>74</v>
      </c>
      <c r="J113" t="e">
        <f t="shared" si="50"/>
        <v>#VALUE!</v>
      </c>
      <c r="L113">
        <f t="shared" si="51"/>
        <v>0</v>
      </c>
      <c r="M113">
        <f t="shared" si="52"/>
        <v>0</v>
      </c>
      <c r="N113">
        <f t="shared" si="53"/>
        <v>0</v>
      </c>
      <c r="O113">
        <f t="shared" si="54"/>
        <v>0</v>
      </c>
      <c r="P113">
        <f t="shared" si="55"/>
        <v>0</v>
      </c>
      <c r="Q113">
        <f t="shared" si="56"/>
        <v>0</v>
      </c>
      <c r="R113">
        <f t="shared" si="57"/>
        <v>0</v>
      </c>
      <c r="S113">
        <f t="shared" si="58"/>
        <v>0</v>
      </c>
      <c r="T113">
        <f t="shared" si="59"/>
        <v>0</v>
      </c>
    </row>
    <row r="114" spans="1:20" x14ac:dyDescent="0.4">
      <c r="A114" t="s">
        <v>27</v>
      </c>
      <c r="C114" s="9" t="s">
        <v>74</v>
      </c>
      <c r="D114" t="s">
        <v>74</v>
      </c>
      <c r="E114" t="s">
        <v>74</v>
      </c>
      <c r="F114" t="s">
        <v>74</v>
      </c>
      <c r="G114" t="s">
        <v>74</v>
      </c>
      <c r="H114" t="s">
        <v>74</v>
      </c>
      <c r="I114" t="s">
        <v>74</v>
      </c>
      <c r="J114" t="e">
        <f t="shared" si="50"/>
        <v>#VALUE!</v>
      </c>
      <c r="L114">
        <f t="shared" si="51"/>
        <v>0</v>
      </c>
      <c r="M114">
        <f t="shared" si="52"/>
        <v>0</v>
      </c>
      <c r="N114">
        <f t="shared" si="53"/>
        <v>0</v>
      </c>
      <c r="O114">
        <f t="shared" si="54"/>
        <v>0</v>
      </c>
      <c r="P114">
        <f t="shared" si="55"/>
        <v>0</v>
      </c>
      <c r="Q114">
        <f t="shared" si="56"/>
        <v>0</v>
      </c>
      <c r="R114">
        <f t="shared" si="57"/>
        <v>0</v>
      </c>
      <c r="S114">
        <f t="shared" si="58"/>
        <v>0</v>
      </c>
      <c r="T114">
        <f t="shared" si="59"/>
        <v>0</v>
      </c>
    </row>
    <row r="115" spans="1:20" x14ac:dyDescent="0.4">
      <c r="A115" t="s">
        <v>28</v>
      </c>
      <c r="C115" s="9">
        <v>37.5</v>
      </c>
      <c r="D115">
        <v>10.9</v>
      </c>
      <c r="E115">
        <v>165</v>
      </c>
      <c r="F115">
        <v>3</v>
      </c>
      <c r="G115">
        <v>263.7</v>
      </c>
      <c r="H115">
        <v>259.5</v>
      </c>
      <c r="I115">
        <v>687.8</v>
      </c>
      <c r="J115">
        <f t="shared" si="50"/>
        <v>3852.2</v>
      </c>
      <c r="L115">
        <f t="shared" si="51"/>
        <v>0</v>
      </c>
      <c r="M115">
        <f t="shared" si="52"/>
        <v>0</v>
      </c>
      <c r="N115">
        <f t="shared" si="53"/>
        <v>0</v>
      </c>
      <c r="O115">
        <f t="shared" si="54"/>
        <v>0</v>
      </c>
      <c r="P115">
        <f t="shared" si="55"/>
        <v>0</v>
      </c>
      <c r="Q115">
        <f t="shared" si="56"/>
        <v>0</v>
      </c>
      <c r="R115">
        <f t="shared" si="57"/>
        <v>0</v>
      </c>
      <c r="S115">
        <f t="shared" si="58"/>
        <v>0</v>
      </c>
      <c r="T115">
        <f t="shared" si="59"/>
        <v>0</v>
      </c>
    </row>
    <row r="116" spans="1:20" x14ac:dyDescent="0.4">
      <c r="A116" t="s">
        <v>29</v>
      </c>
      <c r="C116" s="9">
        <v>39.200000000000003</v>
      </c>
      <c r="D116">
        <v>11.4</v>
      </c>
      <c r="E116">
        <v>166</v>
      </c>
      <c r="F116">
        <v>3</v>
      </c>
      <c r="G116">
        <v>239.6</v>
      </c>
      <c r="H116">
        <v>235</v>
      </c>
      <c r="I116">
        <v>780.5</v>
      </c>
      <c r="J116">
        <f t="shared" si="50"/>
        <v>3655.7</v>
      </c>
      <c r="L116">
        <f t="shared" si="51"/>
        <v>0</v>
      </c>
      <c r="M116">
        <f t="shared" si="52"/>
        <v>0</v>
      </c>
      <c r="N116">
        <f t="shared" si="53"/>
        <v>0</v>
      </c>
      <c r="O116">
        <f t="shared" si="54"/>
        <v>0</v>
      </c>
      <c r="P116">
        <f t="shared" si="55"/>
        <v>0</v>
      </c>
      <c r="Q116">
        <f t="shared" si="56"/>
        <v>0</v>
      </c>
      <c r="R116">
        <f t="shared" si="57"/>
        <v>0</v>
      </c>
      <c r="S116">
        <f t="shared" si="58"/>
        <v>0</v>
      </c>
      <c r="T116">
        <f t="shared" si="59"/>
        <v>0</v>
      </c>
    </row>
    <row r="117" spans="1:20" x14ac:dyDescent="0.4">
      <c r="A117" t="s">
        <v>30</v>
      </c>
      <c r="C117" s="9">
        <v>48.4</v>
      </c>
      <c r="D117">
        <v>8.4</v>
      </c>
      <c r="E117">
        <v>168</v>
      </c>
      <c r="F117">
        <v>1</v>
      </c>
      <c r="G117">
        <v>252.5</v>
      </c>
      <c r="H117">
        <v>250.8</v>
      </c>
      <c r="I117">
        <v>539.79999999999995</v>
      </c>
      <c r="J117">
        <f t="shared" si="50"/>
        <v>3569.8</v>
      </c>
      <c r="L117">
        <f t="shared" si="51"/>
        <v>0</v>
      </c>
      <c r="M117">
        <f t="shared" si="52"/>
        <v>0</v>
      </c>
      <c r="N117">
        <f t="shared" si="53"/>
        <v>0</v>
      </c>
      <c r="O117">
        <f t="shared" si="54"/>
        <v>0</v>
      </c>
      <c r="P117">
        <f t="shared" si="55"/>
        <v>0</v>
      </c>
      <c r="Q117">
        <f t="shared" si="56"/>
        <v>0</v>
      </c>
      <c r="R117">
        <f t="shared" si="57"/>
        <v>0</v>
      </c>
      <c r="S117">
        <f t="shared" si="58"/>
        <v>0</v>
      </c>
      <c r="T117">
        <f t="shared" si="59"/>
        <v>0</v>
      </c>
    </row>
    <row r="118" spans="1:20" x14ac:dyDescent="0.4">
      <c r="A118" t="s">
        <v>31</v>
      </c>
      <c r="C118" s="9">
        <v>42.8</v>
      </c>
      <c r="D118">
        <v>8.9</v>
      </c>
      <c r="E118">
        <v>167</v>
      </c>
      <c r="F118">
        <v>4</v>
      </c>
      <c r="G118">
        <v>235.4</v>
      </c>
      <c r="H118">
        <v>219.3</v>
      </c>
      <c r="I118">
        <v>473.1</v>
      </c>
      <c r="J118">
        <f t="shared" si="50"/>
        <v>3297.9</v>
      </c>
      <c r="L118">
        <f t="shared" si="51"/>
        <v>0</v>
      </c>
      <c r="M118">
        <f t="shared" si="52"/>
        <v>0</v>
      </c>
      <c r="N118">
        <f t="shared" si="53"/>
        <v>0</v>
      </c>
      <c r="O118">
        <f t="shared" si="54"/>
        <v>0</v>
      </c>
      <c r="P118">
        <f t="shared" si="55"/>
        <v>0</v>
      </c>
      <c r="Q118">
        <f t="shared" si="56"/>
        <v>0</v>
      </c>
      <c r="R118">
        <f t="shared" si="57"/>
        <v>0</v>
      </c>
      <c r="S118">
        <f t="shared" si="58"/>
        <v>0</v>
      </c>
      <c r="T118">
        <f t="shared" si="59"/>
        <v>0</v>
      </c>
    </row>
    <row r="119" spans="1:20" x14ac:dyDescent="0.4">
      <c r="A119" t="s">
        <v>32</v>
      </c>
      <c r="C119" s="9">
        <v>43.2</v>
      </c>
      <c r="D119">
        <v>14.3</v>
      </c>
      <c r="E119">
        <v>157</v>
      </c>
      <c r="F119">
        <v>1</v>
      </c>
      <c r="G119">
        <v>289.89999999999998</v>
      </c>
      <c r="H119">
        <v>288.60000000000002</v>
      </c>
      <c r="I119">
        <v>890.8</v>
      </c>
      <c r="J119">
        <f t="shared" si="50"/>
        <v>4369.5999999999995</v>
      </c>
      <c r="L119">
        <f t="shared" si="51"/>
        <v>0</v>
      </c>
      <c r="M119">
        <f t="shared" si="52"/>
        <v>0</v>
      </c>
      <c r="N119">
        <f t="shared" si="53"/>
        <v>0</v>
      </c>
      <c r="O119">
        <f t="shared" si="54"/>
        <v>0</v>
      </c>
      <c r="P119">
        <f t="shared" si="55"/>
        <v>0</v>
      </c>
      <c r="Q119">
        <f t="shared" si="56"/>
        <v>0</v>
      </c>
      <c r="R119">
        <f t="shared" si="57"/>
        <v>0</v>
      </c>
      <c r="S119">
        <f t="shared" si="58"/>
        <v>0</v>
      </c>
      <c r="T119">
        <f t="shared" si="59"/>
        <v>0</v>
      </c>
    </row>
    <row r="120" spans="1:20" x14ac:dyDescent="0.4">
      <c r="A120" t="s">
        <v>39</v>
      </c>
      <c r="C120" s="9">
        <v>35.200000000000003</v>
      </c>
      <c r="D120">
        <v>6.5</v>
      </c>
      <c r="E120">
        <v>162</v>
      </c>
      <c r="F120">
        <v>1</v>
      </c>
      <c r="G120">
        <v>155.4</v>
      </c>
      <c r="H120">
        <v>152.6</v>
      </c>
      <c r="I120">
        <v>185.2</v>
      </c>
      <c r="J120">
        <f t="shared" si="50"/>
        <v>2050</v>
      </c>
      <c r="L120">
        <f>IF(AND($F$1=A120,$M$1=$A$103),A120,0)</f>
        <v>0</v>
      </c>
      <c r="M120">
        <f t="shared" si="52"/>
        <v>0</v>
      </c>
      <c r="N120">
        <f t="shared" si="53"/>
        <v>0</v>
      </c>
      <c r="O120">
        <f t="shared" si="54"/>
        <v>0</v>
      </c>
      <c r="P120">
        <f t="shared" si="55"/>
        <v>0</v>
      </c>
      <c r="Q120">
        <f t="shared" si="56"/>
        <v>0</v>
      </c>
      <c r="R120">
        <f t="shared" si="57"/>
        <v>0</v>
      </c>
      <c r="S120">
        <f t="shared" si="58"/>
        <v>0</v>
      </c>
      <c r="T120">
        <f>IFERROR(VLOOKUP(L120,$A$103:$J$120,10,FALSE),0)</f>
        <v>0</v>
      </c>
    </row>
    <row r="122" spans="1:20" x14ac:dyDescent="0.4">
      <c r="M122">
        <f>SUM(M104:M120)</f>
        <v>0</v>
      </c>
      <c r="N122">
        <f>SUM(N104:N120)</f>
        <v>0</v>
      </c>
      <c r="O122">
        <f>SUM(O104:O120)</f>
        <v>0</v>
      </c>
      <c r="P122">
        <f>SUM(P104:P120)</f>
        <v>0</v>
      </c>
      <c r="Q122">
        <f>SUM(Q104:Q120)*1000</f>
        <v>0</v>
      </c>
      <c r="R122">
        <f>SUM(R104:R120)*1000</f>
        <v>0</v>
      </c>
      <c r="S122">
        <f>SUM(S104:S120)*1000</f>
        <v>0</v>
      </c>
      <c r="T122">
        <f>SUM(T104:T120)*1000</f>
        <v>0</v>
      </c>
    </row>
    <row r="123" spans="1:20" x14ac:dyDescent="0.4">
      <c r="A123" t="s">
        <v>137</v>
      </c>
      <c r="L123" t="s">
        <v>78</v>
      </c>
    </row>
    <row r="124" spans="1:20" x14ac:dyDescent="0.4">
      <c r="A124" t="s">
        <v>16</v>
      </c>
      <c r="C124" s="9">
        <v>45.4</v>
      </c>
      <c r="D124">
        <v>6.4</v>
      </c>
      <c r="E124">
        <v>158</v>
      </c>
      <c r="F124">
        <v>28</v>
      </c>
      <c r="G124">
        <v>1211.8</v>
      </c>
      <c r="H124">
        <v>1017.2</v>
      </c>
      <c r="I124">
        <v>1224.8</v>
      </c>
      <c r="J124">
        <f t="shared" ref="J124:J140" si="60">(G124*12)+I124</f>
        <v>15766.399999999998</v>
      </c>
      <c r="L124">
        <f>IF(AND($F$1=A124,$M$1=$A$123),A124,0)</f>
        <v>0</v>
      </c>
      <c r="M124">
        <f>IFERROR(VLOOKUP(L124,$A$123:$J$140,3,FALSE),0)</f>
        <v>0</v>
      </c>
      <c r="N124">
        <f>IFERROR(VLOOKUP(L124,$A$123:$J$140,4,FALSE),0)</f>
        <v>0</v>
      </c>
      <c r="O124">
        <f>IFERROR(VLOOKUP(L124,$A$123:$J$140,5,FALSE),0)</f>
        <v>0</v>
      </c>
      <c r="P124">
        <f>IFERROR(VLOOKUP(L124,$A$123:$J$140,6,FALSE),0)</f>
        <v>0</v>
      </c>
      <c r="Q124">
        <f>IFERROR(VLOOKUP(L124,$A$123:$J$140,7,FALSE),0)</f>
        <v>0</v>
      </c>
      <c r="R124">
        <f>IFERROR(VLOOKUP(L124,$A$123:$J$140,8,FALSE),0)</f>
        <v>0</v>
      </c>
      <c r="S124">
        <f>IFERROR(VLOOKUP(L124,$A$123:$J$140,9,FALSE),0)</f>
        <v>0</v>
      </c>
      <c r="T124">
        <f>IFERROR(VLOOKUP(L124,$A$123:$J$140,10,FALSE),0)</f>
        <v>0</v>
      </c>
    </row>
    <row r="125" spans="1:20" x14ac:dyDescent="0.4">
      <c r="A125" t="s">
        <v>17</v>
      </c>
      <c r="C125" s="9">
        <v>65</v>
      </c>
      <c r="D125">
        <v>31.5</v>
      </c>
      <c r="E125">
        <v>169</v>
      </c>
      <c r="F125">
        <v>0</v>
      </c>
      <c r="G125">
        <v>1422.3</v>
      </c>
      <c r="H125">
        <v>1422.3</v>
      </c>
      <c r="I125">
        <v>0</v>
      </c>
      <c r="J125">
        <f t="shared" si="60"/>
        <v>17067.599999999999</v>
      </c>
      <c r="L125">
        <f t="shared" ref="L125:L140" si="61">IF(AND($F$1=A125,$M$1=$A$123),A125,0)</f>
        <v>0</v>
      </c>
      <c r="M125">
        <f t="shared" ref="M125:M140" si="62">IFERROR(VLOOKUP(L125,$A$123:$J$140,3,FALSE),0)</f>
        <v>0</v>
      </c>
      <c r="N125">
        <f t="shared" ref="N125:N140" si="63">IFERROR(VLOOKUP(L125,$A$123:$J$140,4,FALSE),0)</f>
        <v>0</v>
      </c>
      <c r="O125">
        <f t="shared" ref="O125:O140" si="64">IFERROR(VLOOKUP(L125,$A$123:$J$140,5,FALSE),0)</f>
        <v>0</v>
      </c>
      <c r="P125">
        <f t="shared" ref="P125:P140" si="65">IFERROR(VLOOKUP(L125,$A$123:$J$140,6,FALSE),0)</f>
        <v>0</v>
      </c>
      <c r="Q125">
        <f t="shared" ref="Q125:Q140" si="66">IFERROR(VLOOKUP(L125,$A$123:$J$140,7,FALSE),0)</f>
        <v>0</v>
      </c>
      <c r="R125">
        <f t="shared" ref="R125:R140" si="67">IFERROR(VLOOKUP(L125,$A$123:$J$140,8,FALSE),0)</f>
        <v>0</v>
      </c>
      <c r="S125">
        <f t="shared" ref="S125:S140" si="68">IFERROR(VLOOKUP(L125,$A$123:$J$140,9,FALSE),0)</f>
        <v>0</v>
      </c>
      <c r="T125">
        <f t="shared" ref="T125:T140" si="69">IFERROR(VLOOKUP(L125,$A$123:$J$140,10,FALSE),0)</f>
        <v>0</v>
      </c>
    </row>
    <row r="126" spans="1:20" x14ac:dyDescent="0.4">
      <c r="A126" t="s">
        <v>18</v>
      </c>
      <c r="C126" s="9">
        <v>40.5</v>
      </c>
      <c r="D126">
        <v>15.4</v>
      </c>
      <c r="E126">
        <v>161</v>
      </c>
      <c r="F126">
        <v>2</v>
      </c>
      <c r="G126">
        <v>378.7</v>
      </c>
      <c r="H126">
        <v>374.4</v>
      </c>
      <c r="I126">
        <v>707.5</v>
      </c>
      <c r="J126">
        <f t="shared" si="60"/>
        <v>5251.9</v>
      </c>
      <c r="L126">
        <f t="shared" si="61"/>
        <v>0</v>
      </c>
      <c r="M126">
        <f t="shared" si="62"/>
        <v>0</v>
      </c>
      <c r="N126">
        <f t="shared" si="63"/>
        <v>0</v>
      </c>
      <c r="O126">
        <f t="shared" si="64"/>
        <v>0</v>
      </c>
      <c r="P126">
        <f t="shared" si="65"/>
        <v>0</v>
      </c>
      <c r="Q126">
        <f t="shared" si="66"/>
        <v>0</v>
      </c>
      <c r="R126">
        <f t="shared" si="67"/>
        <v>0</v>
      </c>
      <c r="S126">
        <f t="shared" si="68"/>
        <v>0</v>
      </c>
      <c r="T126">
        <f t="shared" si="69"/>
        <v>0</v>
      </c>
    </row>
    <row r="127" spans="1:20" x14ac:dyDescent="0.4">
      <c r="A127" t="s">
        <v>19</v>
      </c>
      <c r="C127" s="9">
        <v>33</v>
      </c>
      <c r="D127">
        <v>9.3000000000000007</v>
      </c>
      <c r="E127">
        <v>157</v>
      </c>
      <c r="F127">
        <v>4</v>
      </c>
      <c r="G127">
        <v>288.8</v>
      </c>
      <c r="H127">
        <v>279.8</v>
      </c>
      <c r="I127">
        <v>706.7</v>
      </c>
      <c r="J127">
        <f t="shared" si="60"/>
        <v>4172.3</v>
      </c>
      <c r="L127">
        <f t="shared" si="61"/>
        <v>0</v>
      </c>
      <c r="M127">
        <f t="shared" si="62"/>
        <v>0</v>
      </c>
      <c r="N127">
        <f t="shared" si="63"/>
        <v>0</v>
      </c>
      <c r="O127">
        <f t="shared" si="64"/>
        <v>0</v>
      </c>
      <c r="P127">
        <f t="shared" si="65"/>
        <v>0</v>
      </c>
      <c r="Q127">
        <f t="shared" si="66"/>
        <v>0</v>
      </c>
      <c r="R127">
        <f t="shared" si="67"/>
        <v>0</v>
      </c>
      <c r="S127">
        <f t="shared" si="68"/>
        <v>0</v>
      </c>
      <c r="T127">
        <f t="shared" si="69"/>
        <v>0</v>
      </c>
    </row>
    <row r="128" spans="1:20" x14ac:dyDescent="0.4">
      <c r="A128" t="s">
        <v>21</v>
      </c>
      <c r="C128" s="9">
        <v>44.1</v>
      </c>
      <c r="D128">
        <v>15</v>
      </c>
      <c r="E128">
        <v>156</v>
      </c>
      <c r="F128">
        <v>9</v>
      </c>
      <c r="G128">
        <v>345.9</v>
      </c>
      <c r="H128">
        <v>324.8</v>
      </c>
      <c r="I128">
        <v>960.8</v>
      </c>
      <c r="J128">
        <f t="shared" si="60"/>
        <v>5111.5999999999995</v>
      </c>
      <c r="L128">
        <f t="shared" si="61"/>
        <v>0</v>
      </c>
      <c r="M128">
        <f t="shared" si="62"/>
        <v>0</v>
      </c>
      <c r="N128">
        <f t="shared" si="63"/>
        <v>0</v>
      </c>
      <c r="O128">
        <f t="shared" si="64"/>
        <v>0</v>
      </c>
      <c r="P128">
        <f t="shared" si="65"/>
        <v>0</v>
      </c>
      <c r="Q128">
        <f t="shared" si="66"/>
        <v>0</v>
      </c>
      <c r="R128">
        <f t="shared" si="67"/>
        <v>0</v>
      </c>
      <c r="S128">
        <f t="shared" si="68"/>
        <v>0</v>
      </c>
      <c r="T128">
        <f t="shared" si="69"/>
        <v>0</v>
      </c>
    </row>
    <row r="129" spans="1:20" x14ac:dyDescent="0.4">
      <c r="A129" t="s">
        <v>22</v>
      </c>
      <c r="C129" s="9">
        <v>51.6</v>
      </c>
      <c r="D129">
        <v>16.8</v>
      </c>
      <c r="E129">
        <v>159</v>
      </c>
      <c r="F129">
        <v>3</v>
      </c>
      <c r="G129">
        <v>255.5</v>
      </c>
      <c r="H129">
        <v>249.1</v>
      </c>
      <c r="I129">
        <v>510.6</v>
      </c>
      <c r="J129">
        <f t="shared" si="60"/>
        <v>3576.6</v>
      </c>
      <c r="L129">
        <f t="shared" si="61"/>
        <v>0</v>
      </c>
      <c r="M129">
        <f t="shared" si="62"/>
        <v>0</v>
      </c>
      <c r="N129">
        <f t="shared" si="63"/>
        <v>0</v>
      </c>
      <c r="O129">
        <f t="shared" si="64"/>
        <v>0</v>
      </c>
      <c r="P129">
        <f t="shared" si="65"/>
        <v>0</v>
      </c>
      <c r="Q129">
        <f t="shared" si="66"/>
        <v>0</v>
      </c>
      <c r="R129">
        <f t="shared" si="67"/>
        <v>0</v>
      </c>
      <c r="S129">
        <f t="shared" si="68"/>
        <v>0</v>
      </c>
      <c r="T129">
        <f t="shared" si="69"/>
        <v>0</v>
      </c>
    </row>
    <row r="130" spans="1:20" x14ac:dyDescent="0.4">
      <c r="A130" t="s">
        <v>23</v>
      </c>
      <c r="C130" s="9">
        <v>36.200000000000003</v>
      </c>
      <c r="D130">
        <v>9.3000000000000007</v>
      </c>
      <c r="E130">
        <v>154</v>
      </c>
      <c r="F130">
        <v>4</v>
      </c>
      <c r="G130">
        <v>304.5</v>
      </c>
      <c r="H130">
        <v>296.2</v>
      </c>
      <c r="I130">
        <v>717.3</v>
      </c>
      <c r="J130">
        <f t="shared" si="60"/>
        <v>4371.3</v>
      </c>
      <c r="L130">
        <f t="shared" si="61"/>
        <v>0</v>
      </c>
      <c r="M130">
        <f t="shared" si="62"/>
        <v>0</v>
      </c>
      <c r="N130">
        <f t="shared" si="63"/>
        <v>0</v>
      </c>
      <c r="O130">
        <f t="shared" si="64"/>
        <v>0</v>
      </c>
      <c r="P130">
        <f t="shared" si="65"/>
        <v>0</v>
      </c>
      <c r="Q130">
        <f t="shared" si="66"/>
        <v>0</v>
      </c>
      <c r="R130">
        <f t="shared" si="67"/>
        <v>0</v>
      </c>
      <c r="S130">
        <f t="shared" si="68"/>
        <v>0</v>
      </c>
      <c r="T130">
        <f t="shared" si="69"/>
        <v>0</v>
      </c>
    </row>
    <row r="131" spans="1:20" x14ac:dyDescent="0.4">
      <c r="A131" t="s">
        <v>24</v>
      </c>
      <c r="C131" s="9">
        <v>42.1</v>
      </c>
      <c r="D131">
        <v>14.5</v>
      </c>
      <c r="E131">
        <v>171</v>
      </c>
      <c r="F131">
        <v>11</v>
      </c>
      <c r="G131">
        <v>341.3</v>
      </c>
      <c r="H131">
        <v>314.60000000000002</v>
      </c>
      <c r="I131">
        <v>976.7</v>
      </c>
      <c r="J131">
        <f t="shared" si="60"/>
        <v>5072.3</v>
      </c>
      <c r="L131">
        <f t="shared" si="61"/>
        <v>0</v>
      </c>
      <c r="M131">
        <f t="shared" si="62"/>
        <v>0</v>
      </c>
      <c r="N131">
        <f t="shared" si="63"/>
        <v>0</v>
      </c>
      <c r="O131">
        <f t="shared" si="64"/>
        <v>0</v>
      </c>
      <c r="P131">
        <f t="shared" si="65"/>
        <v>0</v>
      </c>
      <c r="Q131">
        <f t="shared" si="66"/>
        <v>0</v>
      </c>
      <c r="R131">
        <f t="shared" si="67"/>
        <v>0</v>
      </c>
      <c r="S131">
        <f t="shared" si="68"/>
        <v>0</v>
      </c>
      <c r="T131">
        <f t="shared" si="69"/>
        <v>0</v>
      </c>
    </row>
    <row r="132" spans="1:20" x14ac:dyDescent="0.4">
      <c r="A132" t="s">
        <v>25</v>
      </c>
      <c r="C132" s="9">
        <v>37.9</v>
      </c>
      <c r="D132">
        <v>10.7</v>
      </c>
      <c r="E132">
        <v>156</v>
      </c>
      <c r="F132">
        <v>1</v>
      </c>
      <c r="G132">
        <v>303.39999999999998</v>
      </c>
      <c r="H132">
        <v>301</v>
      </c>
      <c r="I132">
        <v>952.3</v>
      </c>
      <c r="J132">
        <f t="shared" si="60"/>
        <v>4593.0999999999995</v>
      </c>
      <c r="L132">
        <f t="shared" si="61"/>
        <v>0</v>
      </c>
      <c r="M132">
        <f t="shared" si="62"/>
        <v>0</v>
      </c>
      <c r="N132">
        <f t="shared" si="63"/>
        <v>0</v>
      </c>
      <c r="O132">
        <f t="shared" si="64"/>
        <v>0</v>
      </c>
      <c r="P132">
        <f t="shared" si="65"/>
        <v>0</v>
      </c>
      <c r="Q132">
        <f t="shared" si="66"/>
        <v>0</v>
      </c>
      <c r="R132">
        <f t="shared" si="67"/>
        <v>0</v>
      </c>
      <c r="S132">
        <f t="shared" si="68"/>
        <v>0</v>
      </c>
      <c r="T132">
        <f t="shared" si="69"/>
        <v>0</v>
      </c>
    </row>
    <row r="133" spans="1:20" x14ac:dyDescent="0.4">
      <c r="A133" t="s">
        <v>26</v>
      </c>
      <c r="C133" s="9">
        <v>39.4</v>
      </c>
      <c r="D133">
        <v>10.6</v>
      </c>
      <c r="E133">
        <v>159</v>
      </c>
      <c r="F133">
        <v>9</v>
      </c>
      <c r="G133">
        <v>255.3</v>
      </c>
      <c r="H133">
        <v>242.6</v>
      </c>
      <c r="I133">
        <v>696.9</v>
      </c>
      <c r="J133">
        <f t="shared" si="60"/>
        <v>3760.5000000000005</v>
      </c>
      <c r="L133">
        <f t="shared" si="61"/>
        <v>0</v>
      </c>
      <c r="M133">
        <f t="shared" si="62"/>
        <v>0</v>
      </c>
      <c r="N133">
        <f t="shared" si="63"/>
        <v>0</v>
      </c>
      <c r="O133">
        <f t="shared" si="64"/>
        <v>0</v>
      </c>
      <c r="P133">
        <f t="shared" si="65"/>
        <v>0</v>
      </c>
      <c r="Q133">
        <f t="shared" si="66"/>
        <v>0</v>
      </c>
      <c r="R133">
        <f t="shared" si="67"/>
        <v>0</v>
      </c>
      <c r="S133">
        <f t="shared" si="68"/>
        <v>0</v>
      </c>
      <c r="T133">
        <f t="shared" si="69"/>
        <v>0</v>
      </c>
    </row>
    <row r="134" spans="1:20" x14ac:dyDescent="0.4">
      <c r="A134" t="s">
        <v>27</v>
      </c>
      <c r="C134" s="9">
        <v>50.5</v>
      </c>
      <c r="D134">
        <v>28.5</v>
      </c>
      <c r="E134">
        <v>197</v>
      </c>
      <c r="F134">
        <v>36</v>
      </c>
      <c r="G134">
        <v>549.20000000000005</v>
      </c>
      <c r="H134">
        <v>435.6</v>
      </c>
      <c r="I134">
        <v>990.8</v>
      </c>
      <c r="J134">
        <f t="shared" si="60"/>
        <v>7581.2000000000007</v>
      </c>
      <c r="L134">
        <f t="shared" si="61"/>
        <v>0</v>
      </c>
      <c r="M134">
        <f t="shared" si="62"/>
        <v>0</v>
      </c>
      <c r="N134">
        <f t="shared" si="63"/>
        <v>0</v>
      </c>
      <c r="O134">
        <f t="shared" si="64"/>
        <v>0</v>
      </c>
      <c r="P134">
        <f t="shared" si="65"/>
        <v>0</v>
      </c>
      <c r="Q134">
        <f t="shared" si="66"/>
        <v>0</v>
      </c>
      <c r="R134">
        <f t="shared" si="67"/>
        <v>0</v>
      </c>
      <c r="S134">
        <f t="shared" si="68"/>
        <v>0</v>
      </c>
      <c r="T134">
        <f t="shared" si="69"/>
        <v>0</v>
      </c>
    </row>
    <row r="135" spans="1:20" x14ac:dyDescent="0.4">
      <c r="A135" t="s">
        <v>28</v>
      </c>
      <c r="C135" s="9">
        <v>37.6</v>
      </c>
      <c r="D135">
        <v>14</v>
      </c>
      <c r="E135">
        <v>165</v>
      </c>
      <c r="F135">
        <v>9</v>
      </c>
      <c r="G135">
        <v>263</v>
      </c>
      <c r="H135">
        <v>244</v>
      </c>
      <c r="I135">
        <v>687</v>
      </c>
      <c r="J135">
        <f t="shared" si="60"/>
        <v>3843</v>
      </c>
      <c r="L135">
        <f t="shared" si="61"/>
        <v>0</v>
      </c>
      <c r="M135">
        <f t="shared" si="62"/>
        <v>0</v>
      </c>
      <c r="N135">
        <f t="shared" si="63"/>
        <v>0</v>
      </c>
      <c r="O135">
        <f t="shared" si="64"/>
        <v>0</v>
      </c>
      <c r="P135">
        <f t="shared" si="65"/>
        <v>0</v>
      </c>
      <c r="Q135">
        <f t="shared" si="66"/>
        <v>0</v>
      </c>
      <c r="R135">
        <f t="shared" si="67"/>
        <v>0</v>
      </c>
      <c r="S135">
        <f t="shared" si="68"/>
        <v>0</v>
      </c>
      <c r="T135">
        <f t="shared" si="69"/>
        <v>0</v>
      </c>
    </row>
    <row r="136" spans="1:20" x14ac:dyDescent="0.4">
      <c r="A136" t="s">
        <v>29</v>
      </c>
      <c r="C136" s="9">
        <v>35.1</v>
      </c>
      <c r="D136">
        <v>8.8000000000000007</v>
      </c>
      <c r="E136">
        <v>166</v>
      </c>
      <c r="F136">
        <v>1</v>
      </c>
      <c r="G136">
        <v>211.1</v>
      </c>
      <c r="H136">
        <v>210.3</v>
      </c>
      <c r="I136">
        <v>624.79999999999995</v>
      </c>
      <c r="J136">
        <f t="shared" si="60"/>
        <v>3158</v>
      </c>
      <c r="L136">
        <f t="shared" si="61"/>
        <v>0</v>
      </c>
      <c r="M136">
        <f t="shared" si="62"/>
        <v>0</v>
      </c>
      <c r="N136">
        <f t="shared" si="63"/>
        <v>0</v>
      </c>
      <c r="O136">
        <f t="shared" si="64"/>
        <v>0</v>
      </c>
      <c r="P136">
        <f t="shared" si="65"/>
        <v>0</v>
      </c>
      <c r="Q136">
        <f t="shared" si="66"/>
        <v>0</v>
      </c>
      <c r="R136">
        <f t="shared" si="67"/>
        <v>0</v>
      </c>
      <c r="S136">
        <f t="shared" si="68"/>
        <v>0</v>
      </c>
      <c r="T136">
        <f t="shared" si="69"/>
        <v>0</v>
      </c>
    </row>
    <row r="137" spans="1:20" x14ac:dyDescent="0.4">
      <c r="A137" t="s">
        <v>30</v>
      </c>
      <c r="C137" s="9">
        <v>44.1</v>
      </c>
      <c r="D137">
        <v>10</v>
      </c>
      <c r="E137">
        <v>161</v>
      </c>
      <c r="F137">
        <v>2</v>
      </c>
      <c r="G137">
        <v>275.89999999999998</v>
      </c>
      <c r="H137">
        <v>271.3</v>
      </c>
      <c r="I137">
        <v>637.9</v>
      </c>
      <c r="J137">
        <f t="shared" si="60"/>
        <v>3948.7</v>
      </c>
      <c r="L137">
        <f t="shared" si="61"/>
        <v>0</v>
      </c>
      <c r="M137">
        <f t="shared" si="62"/>
        <v>0</v>
      </c>
      <c r="N137">
        <f t="shared" si="63"/>
        <v>0</v>
      </c>
      <c r="O137">
        <f t="shared" si="64"/>
        <v>0</v>
      </c>
      <c r="P137">
        <f t="shared" si="65"/>
        <v>0</v>
      </c>
      <c r="Q137">
        <f t="shared" si="66"/>
        <v>0</v>
      </c>
      <c r="R137">
        <f t="shared" si="67"/>
        <v>0</v>
      </c>
      <c r="S137">
        <f t="shared" si="68"/>
        <v>0</v>
      </c>
      <c r="T137">
        <f t="shared" si="69"/>
        <v>0</v>
      </c>
    </row>
    <row r="138" spans="1:20" x14ac:dyDescent="0.4">
      <c r="A138" t="s">
        <v>31</v>
      </c>
      <c r="C138" s="9">
        <v>41</v>
      </c>
      <c r="D138">
        <v>7.9</v>
      </c>
      <c r="E138">
        <v>158</v>
      </c>
      <c r="F138">
        <v>3</v>
      </c>
      <c r="G138">
        <v>221</v>
      </c>
      <c r="H138">
        <v>214.6</v>
      </c>
      <c r="I138">
        <v>634</v>
      </c>
      <c r="J138">
        <f t="shared" si="60"/>
        <v>3286</v>
      </c>
      <c r="L138">
        <f t="shared" si="61"/>
        <v>0</v>
      </c>
      <c r="M138">
        <f t="shared" si="62"/>
        <v>0</v>
      </c>
      <c r="N138">
        <f t="shared" si="63"/>
        <v>0</v>
      </c>
      <c r="O138">
        <f t="shared" si="64"/>
        <v>0</v>
      </c>
      <c r="P138">
        <f t="shared" si="65"/>
        <v>0</v>
      </c>
      <c r="Q138">
        <f t="shared" si="66"/>
        <v>0</v>
      </c>
      <c r="R138">
        <f t="shared" si="67"/>
        <v>0</v>
      </c>
      <c r="S138">
        <f t="shared" si="68"/>
        <v>0</v>
      </c>
      <c r="T138">
        <f t="shared" si="69"/>
        <v>0</v>
      </c>
    </row>
    <row r="139" spans="1:20" x14ac:dyDescent="0.4">
      <c r="A139" t="s">
        <v>32</v>
      </c>
      <c r="C139" s="9">
        <v>49.6</v>
      </c>
      <c r="D139">
        <v>10.3</v>
      </c>
      <c r="E139">
        <v>166</v>
      </c>
      <c r="F139">
        <v>6</v>
      </c>
      <c r="G139">
        <v>223.8</v>
      </c>
      <c r="H139">
        <v>216.5</v>
      </c>
      <c r="I139">
        <v>43.1</v>
      </c>
      <c r="J139">
        <f t="shared" si="60"/>
        <v>2728.7000000000003</v>
      </c>
      <c r="L139">
        <f t="shared" si="61"/>
        <v>0</v>
      </c>
      <c r="M139">
        <f t="shared" si="62"/>
        <v>0</v>
      </c>
      <c r="N139">
        <f t="shared" si="63"/>
        <v>0</v>
      </c>
      <c r="O139">
        <f t="shared" si="64"/>
        <v>0</v>
      </c>
      <c r="P139">
        <f t="shared" si="65"/>
        <v>0</v>
      </c>
      <c r="Q139">
        <f t="shared" si="66"/>
        <v>0</v>
      </c>
      <c r="R139">
        <f t="shared" si="67"/>
        <v>0</v>
      </c>
      <c r="S139">
        <f t="shared" si="68"/>
        <v>0</v>
      </c>
      <c r="T139">
        <f t="shared" si="69"/>
        <v>0</v>
      </c>
    </row>
    <row r="140" spans="1:20" x14ac:dyDescent="0.4">
      <c r="A140" t="s">
        <v>39</v>
      </c>
      <c r="C140" s="9">
        <v>49.2</v>
      </c>
      <c r="D140">
        <v>10.199999999999999</v>
      </c>
      <c r="E140">
        <v>160</v>
      </c>
      <c r="F140">
        <v>1</v>
      </c>
      <c r="G140">
        <v>187.4</v>
      </c>
      <c r="H140">
        <v>185.3</v>
      </c>
      <c r="I140">
        <v>323.7</v>
      </c>
      <c r="J140">
        <f t="shared" si="60"/>
        <v>2572.5</v>
      </c>
      <c r="L140">
        <f t="shared" si="61"/>
        <v>0</v>
      </c>
      <c r="M140">
        <f t="shared" si="62"/>
        <v>0</v>
      </c>
      <c r="N140">
        <f t="shared" si="63"/>
        <v>0</v>
      </c>
      <c r="O140">
        <f t="shared" si="64"/>
        <v>0</v>
      </c>
      <c r="P140">
        <f t="shared" si="65"/>
        <v>0</v>
      </c>
      <c r="Q140">
        <f t="shared" si="66"/>
        <v>0</v>
      </c>
      <c r="R140">
        <f t="shared" si="67"/>
        <v>0</v>
      </c>
      <c r="S140">
        <f t="shared" si="68"/>
        <v>0</v>
      </c>
      <c r="T140">
        <f t="shared" si="69"/>
        <v>0</v>
      </c>
    </row>
    <row r="142" spans="1:20" x14ac:dyDescent="0.4">
      <c r="M142">
        <f>SUM(M124:M140)</f>
        <v>0</v>
      </c>
      <c r="N142">
        <f>SUM(N124:N140)</f>
        <v>0</v>
      </c>
      <c r="O142">
        <f>SUM(O124:O140)</f>
        <v>0</v>
      </c>
      <c r="P142">
        <f>SUM(P124:P140)</f>
        <v>0</v>
      </c>
      <c r="Q142">
        <f>SUM(Q124:Q140)*1000</f>
        <v>0</v>
      </c>
      <c r="R142">
        <f>SUM(R124:R140)*1000</f>
        <v>0</v>
      </c>
      <c r="S142">
        <f>SUM(S124:S140)*1000</f>
        <v>0</v>
      </c>
      <c r="T142">
        <f>SUM(T124:T140)*1000</f>
        <v>0</v>
      </c>
    </row>
    <row r="143" spans="1:20" x14ac:dyDescent="0.4">
      <c r="A143" t="s">
        <v>95</v>
      </c>
      <c r="L143" t="s">
        <v>78</v>
      </c>
    </row>
    <row r="144" spans="1:20" x14ac:dyDescent="0.4">
      <c r="A144" t="s">
        <v>16</v>
      </c>
      <c r="C144" s="9">
        <v>42.8</v>
      </c>
      <c r="D144">
        <v>4.7</v>
      </c>
      <c r="E144">
        <v>161</v>
      </c>
      <c r="F144">
        <v>14</v>
      </c>
      <c r="G144">
        <v>1295.5</v>
      </c>
      <c r="H144">
        <v>1194.5999999999999</v>
      </c>
      <c r="I144">
        <v>494.7</v>
      </c>
      <c r="J144">
        <f t="shared" ref="J144:J160" si="70">(G144*12)+I144</f>
        <v>16040.7</v>
      </c>
      <c r="L144">
        <f>IF(AND($F$1=A144,$M$1=$A$143),A144,0)</f>
        <v>0</v>
      </c>
      <c r="M144">
        <f>IFERROR(VLOOKUP(L144,$A$143:$J$160,3,FALSE),0)</f>
        <v>0</v>
      </c>
      <c r="N144">
        <f>IFERROR(VLOOKUP(L144,$A$143:$J$160,4,FALSE),0)</f>
        <v>0</v>
      </c>
      <c r="O144">
        <f>IFERROR(VLOOKUP(L144,$A$143:$J$160,5,FALSE),0)</f>
        <v>0</v>
      </c>
      <c r="P144">
        <f>IFERROR(VLOOKUP(L144,$A$143:$J$160,6,FALSE),0)</f>
        <v>0</v>
      </c>
      <c r="Q144">
        <f>IFERROR(VLOOKUP(L144,$A$143:$J$160,7,FALSE),0)</f>
        <v>0</v>
      </c>
      <c r="R144">
        <f>IFERROR(VLOOKUP(L144,$A$143:$J$160,8,FALSE),0)</f>
        <v>0</v>
      </c>
      <c r="S144">
        <f>IFERROR(VLOOKUP(L144,$A$143:$J$160,9,FALSE),0)</f>
        <v>0</v>
      </c>
      <c r="T144">
        <f>IFERROR(VLOOKUP(L144,$A$143:$J$160,10,FALSE),0)</f>
        <v>0</v>
      </c>
    </row>
    <row r="145" spans="1:20" x14ac:dyDescent="0.4">
      <c r="A145" t="s">
        <v>17</v>
      </c>
      <c r="C145" s="9">
        <v>56.5</v>
      </c>
      <c r="D145">
        <v>12.5</v>
      </c>
      <c r="E145">
        <v>167</v>
      </c>
      <c r="F145">
        <v>0</v>
      </c>
      <c r="G145">
        <v>940.1</v>
      </c>
      <c r="H145">
        <v>940.1</v>
      </c>
      <c r="I145">
        <v>0</v>
      </c>
      <c r="J145">
        <f t="shared" si="70"/>
        <v>11281.2</v>
      </c>
      <c r="L145">
        <f t="shared" ref="L145:L159" si="71">IF(AND($F$1=A145,$M$1=$A$143),A145,0)</f>
        <v>0</v>
      </c>
      <c r="M145">
        <f t="shared" ref="M145:M160" si="72">IFERROR(VLOOKUP(L145,$A$143:$J$160,3,FALSE),0)</f>
        <v>0</v>
      </c>
      <c r="N145">
        <f t="shared" ref="N145:N160" si="73">IFERROR(VLOOKUP(L145,$A$143:$J$160,4,FALSE),0)</f>
        <v>0</v>
      </c>
      <c r="O145">
        <f t="shared" ref="O145:O160" si="74">IFERROR(VLOOKUP(L145,$A$143:$J$160,5,FALSE),0)</f>
        <v>0</v>
      </c>
      <c r="P145">
        <f t="shared" ref="P145:P160" si="75">IFERROR(VLOOKUP(L145,$A$143:$J$160,6,FALSE),0)</f>
        <v>0</v>
      </c>
      <c r="Q145">
        <f t="shared" ref="Q145:Q160" si="76">IFERROR(VLOOKUP(L145,$A$143:$J$160,7,FALSE),0)</f>
        <v>0</v>
      </c>
      <c r="R145">
        <f t="shared" ref="R145:R160" si="77">IFERROR(VLOOKUP(L145,$A$143:$J$160,8,FALSE),0)</f>
        <v>0</v>
      </c>
      <c r="S145">
        <f t="shared" ref="S145:S160" si="78">IFERROR(VLOOKUP(L145,$A$143:$J$160,9,FALSE),0)</f>
        <v>0</v>
      </c>
      <c r="T145">
        <f t="shared" ref="T145:T160" si="79">IFERROR(VLOOKUP(L145,$A$143:$J$160,10,FALSE),0)</f>
        <v>0</v>
      </c>
    </row>
    <row r="146" spans="1:20" x14ac:dyDescent="0.4">
      <c r="A146" t="s">
        <v>18</v>
      </c>
      <c r="C146" s="9">
        <v>44.9</v>
      </c>
      <c r="D146">
        <v>6.9</v>
      </c>
      <c r="E146">
        <v>171</v>
      </c>
      <c r="F146">
        <v>9</v>
      </c>
      <c r="G146">
        <v>452.4</v>
      </c>
      <c r="H146">
        <v>418</v>
      </c>
      <c r="I146">
        <v>1063.4000000000001</v>
      </c>
      <c r="J146">
        <f t="shared" si="70"/>
        <v>6492.1999999999989</v>
      </c>
      <c r="L146">
        <f t="shared" si="71"/>
        <v>0</v>
      </c>
      <c r="M146">
        <f t="shared" si="72"/>
        <v>0</v>
      </c>
      <c r="N146">
        <f t="shared" si="73"/>
        <v>0</v>
      </c>
      <c r="O146">
        <f t="shared" si="74"/>
        <v>0</v>
      </c>
      <c r="P146">
        <f t="shared" si="75"/>
        <v>0</v>
      </c>
      <c r="Q146">
        <f t="shared" si="76"/>
        <v>0</v>
      </c>
      <c r="R146">
        <f t="shared" si="77"/>
        <v>0</v>
      </c>
      <c r="S146">
        <f t="shared" si="78"/>
        <v>0</v>
      </c>
      <c r="T146">
        <f t="shared" si="79"/>
        <v>0</v>
      </c>
    </row>
    <row r="147" spans="1:20" x14ac:dyDescent="0.4">
      <c r="A147" t="s">
        <v>19</v>
      </c>
      <c r="C147" s="9">
        <v>40.799999999999997</v>
      </c>
      <c r="D147">
        <v>4.9000000000000004</v>
      </c>
      <c r="E147">
        <v>166</v>
      </c>
      <c r="F147">
        <v>15</v>
      </c>
      <c r="G147">
        <v>287.3</v>
      </c>
      <c r="H147">
        <v>250.6</v>
      </c>
      <c r="I147">
        <v>643.20000000000005</v>
      </c>
      <c r="J147">
        <f t="shared" si="70"/>
        <v>4090.8</v>
      </c>
      <c r="L147">
        <f t="shared" si="71"/>
        <v>0</v>
      </c>
      <c r="M147">
        <f t="shared" si="72"/>
        <v>0</v>
      </c>
      <c r="N147">
        <f t="shared" si="73"/>
        <v>0</v>
      </c>
      <c r="O147">
        <f t="shared" si="74"/>
        <v>0</v>
      </c>
      <c r="P147">
        <f t="shared" si="75"/>
        <v>0</v>
      </c>
      <c r="Q147">
        <f t="shared" si="76"/>
        <v>0</v>
      </c>
      <c r="R147">
        <f t="shared" si="77"/>
        <v>0</v>
      </c>
      <c r="S147">
        <f t="shared" si="78"/>
        <v>0</v>
      </c>
      <c r="T147">
        <f t="shared" si="79"/>
        <v>0</v>
      </c>
    </row>
    <row r="148" spans="1:20" x14ac:dyDescent="0.4">
      <c r="A148" t="s">
        <v>21</v>
      </c>
      <c r="C148" s="9">
        <v>40.5</v>
      </c>
      <c r="D148">
        <v>8.5</v>
      </c>
      <c r="E148">
        <v>155</v>
      </c>
      <c r="F148">
        <v>6</v>
      </c>
      <c r="G148">
        <v>332.8</v>
      </c>
      <c r="H148">
        <v>292.7</v>
      </c>
      <c r="I148">
        <v>732.4</v>
      </c>
      <c r="J148">
        <f t="shared" si="70"/>
        <v>4726</v>
      </c>
      <c r="L148">
        <f t="shared" si="71"/>
        <v>0</v>
      </c>
      <c r="M148">
        <f t="shared" si="72"/>
        <v>0</v>
      </c>
      <c r="N148">
        <f t="shared" si="73"/>
        <v>0</v>
      </c>
      <c r="O148">
        <f t="shared" si="74"/>
        <v>0</v>
      </c>
      <c r="P148">
        <f t="shared" si="75"/>
        <v>0</v>
      </c>
      <c r="Q148">
        <f t="shared" si="76"/>
        <v>0</v>
      </c>
      <c r="R148">
        <f t="shared" si="77"/>
        <v>0</v>
      </c>
      <c r="S148">
        <f t="shared" si="78"/>
        <v>0</v>
      </c>
      <c r="T148">
        <f t="shared" si="79"/>
        <v>0</v>
      </c>
    </row>
    <row r="149" spans="1:20" x14ac:dyDescent="0.4">
      <c r="A149" t="s">
        <v>22</v>
      </c>
      <c r="C149" s="9">
        <v>47.6</v>
      </c>
      <c r="D149">
        <v>11.3</v>
      </c>
      <c r="E149">
        <v>157</v>
      </c>
      <c r="F149">
        <v>5</v>
      </c>
      <c r="G149">
        <v>284.2</v>
      </c>
      <c r="H149">
        <v>263.3</v>
      </c>
      <c r="I149">
        <v>636.6</v>
      </c>
      <c r="J149">
        <f t="shared" si="70"/>
        <v>4046.9999999999995</v>
      </c>
      <c r="L149">
        <f t="shared" si="71"/>
        <v>0</v>
      </c>
      <c r="M149">
        <f t="shared" si="72"/>
        <v>0</v>
      </c>
      <c r="N149">
        <f t="shared" si="73"/>
        <v>0</v>
      </c>
      <c r="O149">
        <f t="shared" si="74"/>
        <v>0</v>
      </c>
      <c r="P149">
        <f t="shared" si="75"/>
        <v>0</v>
      </c>
      <c r="Q149">
        <f t="shared" si="76"/>
        <v>0</v>
      </c>
      <c r="R149">
        <f t="shared" si="77"/>
        <v>0</v>
      </c>
      <c r="S149">
        <f t="shared" si="78"/>
        <v>0</v>
      </c>
      <c r="T149">
        <f t="shared" si="79"/>
        <v>0</v>
      </c>
    </row>
    <row r="150" spans="1:20" x14ac:dyDescent="0.4">
      <c r="A150" t="s">
        <v>23</v>
      </c>
      <c r="C150" s="9">
        <v>41.6</v>
      </c>
      <c r="D150">
        <v>9.5</v>
      </c>
      <c r="E150">
        <v>157</v>
      </c>
      <c r="F150">
        <v>6</v>
      </c>
      <c r="G150">
        <v>357.1</v>
      </c>
      <c r="H150">
        <v>334.5</v>
      </c>
      <c r="I150">
        <v>726.1</v>
      </c>
      <c r="J150">
        <f t="shared" si="70"/>
        <v>5011.3000000000011</v>
      </c>
      <c r="L150">
        <f t="shared" si="71"/>
        <v>0</v>
      </c>
      <c r="M150">
        <f t="shared" si="72"/>
        <v>0</v>
      </c>
      <c r="N150">
        <f t="shared" si="73"/>
        <v>0</v>
      </c>
      <c r="O150">
        <f t="shared" si="74"/>
        <v>0</v>
      </c>
      <c r="P150">
        <f t="shared" si="75"/>
        <v>0</v>
      </c>
      <c r="Q150">
        <f t="shared" si="76"/>
        <v>0</v>
      </c>
      <c r="R150">
        <f t="shared" si="77"/>
        <v>0</v>
      </c>
      <c r="S150">
        <f t="shared" si="78"/>
        <v>0</v>
      </c>
      <c r="T150">
        <f t="shared" si="79"/>
        <v>0</v>
      </c>
    </row>
    <row r="151" spans="1:20" x14ac:dyDescent="0.4">
      <c r="A151" t="s">
        <v>24</v>
      </c>
      <c r="C151" s="9">
        <v>41</v>
      </c>
      <c r="D151">
        <v>11.7</v>
      </c>
      <c r="E151">
        <v>159</v>
      </c>
      <c r="F151">
        <v>12</v>
      </c>
      <c r="G151">
        <v>349.1</v>
      </c>
      <c r="H151">
        <v>311.5</v>
      </c>
      <c r="I151">
        <v>579</v>
      </c>
      <c r="J151">
        <f t="shared" si="70"/>
        <v>4768.2000000000007</v>
      </c>
      <c r="L151">
        <f t="shared" si="71"/>
        <v>0</v>
      </c>
      <c r="M151">
        <f t="shared" si="72"/>
        <v>0</v>
      </c>
      <c r="N151">
        <f t="shared" si="73"/>
        <v>0</v>
      </c>
      <c r="O151">
        <f t="shared" si="74"/>
        <v>0</v>
      </c>
      <c r="P151">
        <f t="shared" si="75"/>
        <v>0</v>
      </c>
      <c r="Q151">
        <f t="shared" si="76"/>
        <v>0</v>
      </c>
      <c r="R151">
        <f t="shared" si="77"/>
        <v>0</v>
      </c>
      <c r="S151">
        <f t="shared" si="78"/>
        <v>0</v>
      </c>
      <c r="T151">
        <f t="shared" si="79"/>
        <v>0</v>
      </c>
    </row>
    <row r="152" spans="1:20" x14ac:dyDescent="0.4">
      <c r="A152" t="s">
        <v>25</v>
      </c>
      <c r="C152" s="9">
        <v>35.5</v>
      </c>
      <c r="D152">
        <v>8.1</v>
      </c>
      <c r="E152">
        <v>157</v>
      </c>
      <c r="F152">
        <v>5</v>
      </c>
      <c r="G152">
        <v>301.5</v>
      </c>
      <c r="H152">
        <v>290.89999999999998</v>
      </c>
      <c r="I152">
        <v>659.8</v>
      </c>
      <c r="J152">
        <f t="shared" si="70"/>
        <v>4277.8</v>
      </c>
      <c r="L152">
        <f t="shared" si="71"/>
        <v>0</v>
      </c>
      <c r="M152">
        <f t="shared" si="72"/>
        <v>0</v>
      </c>
      <c r="N152">
        <f t="shared" si="73"/>
        <v>0</v>
      </c>
      <c r="O152">
        <f t="shared" si="74"/>
        <v>0</v>
      </c>
      <c r="P152">
        <f t="shared" si="75"/>
        <v>0</v>
      </c>
      <c r="Q152">
        <f t="shared" si="76"/>
        <v>0</v>
      </c>
      <c r="R152">
        <f t="shared" si="77"/>
        <v>0</v>
      </c>
      <c r="S152">
        <f t="shared" si="78"/>
        <v>0</v>
      </c>
      <c r="T152">
        <f t="shared" si="79"/>
        <v>0</v>
      </c>
    </row>
    <row r="153" spans="1:20" x14ac:dyDescent="0.4">
      <c r="A153" t="s">
        <v>26</v>
      </c>
      <c r="C153" s="9">
        <v>31.3</v>
      </c>
      <c r="D153">
        <v>6.9</v>
      </c>
      <c r="E153">
        <v>172</v>
      </c>
      <c r="F153">
        <v>20</v>
      </c>
      <c r="G153">
        <v>259.5</v>
      </c>
      <c r="H153">
        <v>228.3</v>
      </c>
      <c r="I153">
        <v>393.5</v>
      </c>
      <c r="J153">
        <f t="shared" si="70"/>
        <v>3507.5</v>
      </c>
      <c r="L153">
        <f t="shared" si="71"/>
        <v>0</v>
      </c>
      <c r="M153">
        <f t="shared" si="72"/>
        <v>0</v>
      </c>
      <c r="N153">
        <f t="shared" si="73"/>
        <v>0</v>
      </c>
      <c r="O153">
        <f t="shared" si="74"/>
        <v>0</v>
      </c>
      <c r="P153">
        <f t="shared" si="75"/>
        <v>0</v>
      </c>
      <c r="Q153">
        <f t="shared" si="76"/>
        <v>0</v>
      </c>
      <c r="R153">
        <f t="shared" si="77"/>
        <v>0</v>
      </c>
      <c r="S153">
        <f t="shared" si="78"/>
        <v>0</v>
      </c>
      <c r="T153">
        <f t="shared" si="79"/>
        <v>0</v>
      </c>
    </row>
    <row r="154" spans="1:20" x14ac:dyDescent="0.4">
      <c r="A154" t="s">
        <v>27</v>
      </c>
      <c r="C154" s="9" t="s">
        <v>74</v>
      </c>
      <c r="D154" t="s">
        <v>74</v>
      </c>
      <c r="E154" t="s">
        <v>74</v>
      </c>
      <c r="F154" t="s">
        <v>74</v>
      </c>
      <c r="G154" t="s">
        <v>74</v>
      </c>
      <c r="H154" t="s">
        <v>74</v>
      </c>
      <c r="I154" t="s">
        <v>74</v>
      </c>
      <c r="J154" t="e">
        <f t="shared" si="70"/>
        <v>#VALUE!</v>
      </c>
      <c r="L154">
        <f t="shared" si="71"/>
        <v>0</v>
      </c>
      <c r="M154">
        <f t="shared" si="72"/>
        <v>0</v>
      </c>
      <c r="N154">
        <f t="shared" si="73"/>
        <v>0</v>
      </c>
      <c r="O154">
        <f t="shared" si="74"/>
        <v>0</v>
      </c>
      <c r="P154">
        <f t="shared" si="75"/>
        <v>0</v>
      </c>
      <c r="Q154">
        <f t="shared" si="76"/>
        <v>0</v>
      </c>
      <c r="R154">
        <f t="shared" si="77"/>
        <v>0</v>
      </c>
      <c r="S154">
        <f t="shared" si="78"/>
        <v>0</v>
      </c>
      <c r="T154">
        <f t="shared" si="79"/>
        <v>0</v>
      </c>
    </row>
    <row r="155" spans="1:20" x14ac:dyDescent="0.4">
      <c r="A155" t="s">
        <v>28</v>
      </c>
      <c r="C155" s="9">
        <v>34.1</v>
      </c>
      <c r="D155">
        <v>7</v>
      </c>
      <c r="E155">
        <v>164</v>
      </c>
      <c r="F155">
        <v>9</v>
      </c>
      <c r="G155">
        <v>246.1</v>
      </c>
      <c r="H155">
        <v>232.5</v>
      </c>
      <c r="I155">
        <v>560.1</v>
      </c>
      <c r="J155">
        <f t="shared" si="70"/>
        <v>3513.2999999999997</v>
      </c>
      <c r="L155">
        <f t="shared" si="71"/>
        <v>0</v>
      </c>
      <c r="M155">
        <f t="shared" si="72"/>
        <v>0</v>
      </c>
      <c r="N155">
        <f t="shared" si="73"/>
        <v>0</v>
      </c>
      <c r="O155">
        <f t="shared" si="74"/>
        <v>0</v>
      </c>
      <c r="P155">
        <f t="shared" si="75"/>
        <v>0</v>
      </c>
      <c r="Q155">
        <f t="shared" si="76"/>
        <v>0</v>
      </c>
      <c r="R155">
        <f t="shared" si="77"/>
        <v>0</v>
      </c>
      <c r="S155">
        <f t="shared" si="78"/>
        <v>0</v>
      </c>
      <c r="T155">
        <f t="shared" si="79"/>
        <v>0</v>
      </c>
    </row>
    <row r="156" spans="1:20" x14ac:dyDescent="0.4">
      <c r="A156" t="s">
        <v>29</v>
      </c>
      <c r="C156" s="9">
        <v>39.799999999999997</v>
      </c>
      <c r="D156">
        <v>9.8000000000000007</v>
      </c>
      <c r="E156">
        <v>168</v>
      </c>
      <c r="F156">
        <v>5</v>
      </c>
      <c r="G156">
        <v>232.4</v>
      </c>
      <c r="H156">
        <v>223.7</v>
      </c>
      <c r="I156">
        <v>723.6</v>
      </c>
      <c r="J156">
        <f t="shared" si="70"/>
        <v>3512.4</v>
      </c>
      <c r="L156">
        <f t="shared" si="71"/>
        <v>0</v>
      </c>
      <c r="M156">
        <f t="shared" si="72"/>
        <v>0</v>
      </c>
      <c r="N156">
        <f t="shared" si="73"/>
        <v>0</v>
      </c>
      <c r="O156">
        <f t="shared" si="74"/>
        <v>0</v>
      </c>
      <c r="P156">
        <f t="shared" si="75"/>
        <v>0</v>
      </c>
      <c r="Q156">
        <f t="shared" si="76"/>
        <v>0</v>
      </c>
      <c r="R156">
        <f t="shared" si="77"/>
        <v>0</v>
      </c>
      <c r="S156">
        <f t="shared" si="78"/>
        <v>0</v>
      </c>
      <c r="T156">
        <f t="shared" si="79"/>
        <v>0</v>
      </c>
    </row>
    <row r="157" spans="1:20" x14ac:dyDescent="0.4">
      <c r="A157" t="s">
        <v>30</v>
      </c>
      <c r="C157" s="9">
        <v>53.5</v>
      </c>
      <c r="D157">
        <v>10.9</v>
      </c>
      <c r="E157">
        <v>164</v>
      </c>
      <c r="F157">
        <v>8</v>
      </c>
      <c r="G157">
        <v>296.2</v>
      </c>
      <c r="H157">
        <v>276.8</v>
      </c>
      <c r="I157">
        <v>605.79999999999995</v>
      </c>
      <c r="J157">
        <f t="shared" si="70"/>
        <v>4160.2</v>
      </c>
      <c r="L157">
        <f t="shared" si="71"/>
        <v>0</v>
      </c>
      <c r="M157">
        <f t="shared" si="72"/>
        <v>0</v>
      </c>
      <c r="N157">
        <f t="shared" si="73"/>
        <v>0</v>
      </c>
      <c r="O157">
        <f t="shared" si="74"/>
        <v>0</v>
      </c>
      <c r="P157">
        <f t="shared" si="75"/>
        <v>0</v>
      </c>
      <c r="Q157">
        <f t="shared" si="76"/>
        <v>0</v>
      </c>
      <c r="R157">
        <f t="shared" si="77"/>
        <v>0</v>
      </c>
      <c r="S157">
        <f t="shared" si="78"/>
        <v>0</v>
      </c>
      <c r="T157">
        <f t="shared" si="79"/>
        <v>0</v>
      </c>
    </row>
    <row r="158" spans="1:20" x14ac:dyDescent="0.4">
      <c r="A158" t="s">
        <v>31</v>
      </c>
      <c r="C158" s="9">
        <v>43.4</v>
      </c>
      <c r="D158">
        <v>6.5</v>
      </c>
      <c r="E158">
        <v>165</v>
      </c>
      <c r="F158">
        <v>5</v>
      </c>
      <c r="G158">
        <v>246.4</v>
      </c>
      <c r="H158">
        <v>224.7</v>
      </c>
      <c r="I158">
        <v>505.4</v>
      </c>
      <c r="J158">
        <f t="shared" si="70"/>
        <v>3462.2000000000003</v>
      </c>
      <c r="L158">
        <f t="shared" si="71"/>
        <v>0</v>
      </c>
      <c r="M158">
        <f t="shared" si="72"/>
        <v>0</v>
      </c>
      <c r="N158">
        <f t="shared" si="73"/>
        <v>0</v>
      </c>
      <c r="O158">
        <f t="shared" si="74"/>
        <v>0</v>
      </c>
      <c r="P158">
        <f t="shared" si="75"/>
        <v>0</v>
      </c>
      <c r="Q158">
        <f t="shared" si="76"/>
        <v>0</v>
      </c>
      <c r="R158">
        <f t="shared" si="77"/>
        <v>0</v>
      </c>
      <c r="S158">
        <f t="shared" si="78"/>
        <v>0</v>
      </c>
      <c r="T158">
        <f t="shared" si="79"/>
        <v>0</v>
      </c>
    </row>
    <row r="159" spans="1:20" x14ac:dyDescent="0.4">
      <c r="A159" t="s">
        <v>32</v>
      </c>
      <c r="C159" s="9">
        <v>50.3</v>
      </c>
      <c r="D159">
        <v>13.9</v>
      </c>
      <c r="E159">
        <v>162</v>
      </c>
      <c r="F159">
        <v>6</v>
      </c>
      <c r="G159">
        <v>268.2</v>
      </c>
      <c r="H159">
        <v>252.3</v>
      </c>
      <c r="I159">
        <v>690.6</v>
      </c>
      <c r="J159">
        <f t="shared" si="70"/>
        <v>3908.9999999999995</v>
      </c>
      <c r="L159">
        <f t="shared" si="71"/>
        <v>0</v>
      </c>
      <c r="M159">
        <f t="shared" si="72"/>
        <v>0</v>
      </c>
      <c r="N159">
        <f t="shared" si="73"/>
        <v>0</v>
      </c>
      <c r="O159">
        <f t="shared" si="74"/>
        <v>0</v>
      </c>
      <c r="P159">
        <f t="shared" si="75"/>
        <v>0</v>
      </c>
      <c r="Q159">
        <f t="shared" si="76"/>
        <v>0</v>
      </c>
      <c r="R159">
        <f t="shared" si="77"/>
        <v>0</v>
      </c>
      <c r="S159">
        <f t="shared" si="78"/>
        <v>0</v>
      </c>
      <c r="T159">
        <f t="shared" si="79"/>
        <v>0</v>
      </c>
    </row>
    <row r="160" spans="1:20" x14ac:dyDescent="0.4">
      <c r="A160" t="s">
        <v>39</v>
      </c>
      <c r="C160" s="9">
        <v>42.2</v>
      </c>
      <c r="D160">
        <v>6.1</v>
      </c>
      <c r="E160">
        <v>154</v>
      </c>
      <c r="F160">
        <v>4</v>
      </c>
      <c r="G160">
        <v>223.3</v>
      </c>
      <c r="H160">
        <v>201.2</v>
      </c>
      <c r="I160">
        <v>396.5</v>
      </c>
      <c r="J160">
        <f t="shared" si="70"/>
        <v>3076.1000000000004</v>
      </c>
      <c r="L160">
        <f>IF(AND($F$1=A160,$M$1=$A$143),A160,0)</f>
        <v>0</v>
      </c>
      <c r="M160">
        <f t="shared" si="72"/>
        <v>0</v>
      </c>
      <c r="N160">
        <f t="shared" si="73"/>
        <v>0</v>
      </c>
      <c r="O160">
        <f t="shared" si="74"/>
        <v>0</v>
      </c>
      <c r="P160">
        <f t="shared" si="75"/>
        <v>0</v>
      </c>
      <c r="Q160">
        <f t="shared" si="76"/>
        <v>0</v>
      </c>
      <c r="R160">
        <f t="shared" si="77"/>
        <v>0</v>
      </c>
      <c r="S160">
        <f t="shared" si="78"/>
        <v>0</v>
      </c>
      <c r="T160">
        <f t="shared" si="79"/>
        <v>0</v>
      </c>
    </row>
    <row r="162" spans="1:20" x14ac:dyDescent="0.4">
      <c r="M162">
        <f>SUM(M144:M160)</f>
        <v>0</v>
      </c>
      <c r="N162">
        <f>SUM(N144:N160)</f>
        <v>0</v>
      </c>
      <c r="O162">
        <f>SUM(O144:O160)</f>
        <v>0</v>
      </c>
      <c r="P162">
        <f>SUM(P144:P160)</f>
        <v>0</v>
      </c>
      <c r="Q162">
        <f>SUM(Q144:Q160)*1000</f>
        <v>0</v>
      </c>
      <c r="R162">
        <f>SUM(R144:R160)*1000</f>
        <v>0</v>
      </c>
      <c r="S162">
        <f>SUM(S144:S160)*1000</f>
        <v>0</v>
      </c>
      <c r="T162">
        <f>SUM(T144:T160)*1000</f>
        <v>0</v>
      </c>
    </row>
    <row r="163" spans="1:20" x14ac:dyDescent="0.4">
      <c r="A163" t="s">
        <v>138</v>
      </c>
      <c r="L163" t="s">
        <v>78</v>
      </c>
    </row>
    <row r="164" spans="1:20" x14ac:dyDescent="0.4">
      <c r="A164" t="s">
        <v>16</v>
      </c>
      <c r="C164" s="9">
        <v>41.1</v>
      </c>
      <c r="D164">
        <v>6.5</v>
      </c>
      <c r="E164">
        <v>169</v>
      </c>
      <c r="F164">
        <v>27</v>
      </c>
      <c r="G164">
        <v>957.2</v>
      </c>
      <c r="H164">
        <v>763.9</v>
      </c>
      <c r="I164">
        <v>1772.7</v>
      </c>
      <c r="J164">
        <f t="shared" ref="J164:J180" si="80">(G164*12)+I164</f>
        <v>13259.100000000002</v>
      </c>
      <c r="L164">
        <f>IF(AND($F$1=A164,$M$1=$A$163),A164,0)</f>
        <v>0</v>
      </c>
      <c r="M164">
        <f>IFERROR(VLOOKUP(L164,$A$163:$J$180,3,FALSE),0)</f>
        <v>0</v>
      </c>
      <c r="N164">
        <f>IFERROR(VLOOKUP(L164,$A$163:$J$180,4,FALSE),0)</f>
        <v>0</v>
      </c>
      <c r="O164">
        <f>IFERROR(VLOOKUP(L164,$A$163:$J$180,5,FALSE),0)</f>
        <v>0</v>
      </c>
      <c r="P164">
        <f>IFERROR(VLOOKUP(L164,$A$163:$J$180,6,FALSE),0)</f>
        <v>0</v>
      </c>
      <c r="Q164">
        <f>IFERROR(VLOOKUP(L164,$A$163:$J$180,7,FALSE),0)</f>
        <v>0</v>
      </c>
      <c r="R164">
        <f>IFERROR(VLOOKUP(L164,$A$163:$J$180,8,FALSE),0)</f>
        <v>0</v>
      </c>
      <c r="S164">
        <f>IFERROR(VLOOKUP(L164,$A$163:$J$180,9,FALSE),0)</f>
        <v>0</v>
      </c>
      <c r="T164">
        <f>IFERROR(VLOOKUP(L164,$A$163:$J$180,10,FALSE),0)</f>
        <v>0</v>
      </c>
    </row>
    <row r="165" spans="1:20" x14ac:dyDescent="0.4">
      <c r="A165" t="s">
        <v>17</v>
      </c>
      <c r="C165" s="9">
        <v>49.5</v>
      </c>
      <c r="D165">
        <v>2.5</v>
      </c>
      <c r="E165">
        <v>171</v>
      </c>
      <c r="F165">
        <v>0</v>
      </c>
      <c r="G165">
        <v>693.2</v>
      </c>
      <c r="H165">
        <v>693.2</v>
      </c>
      <c r="I165">
        <v>1200</v>
      </c>
      <c r="J165">
        <f t="shared" si="80"/>
        <v>9518.4000000000015</v>
      </c>
      <c r="L165">
        <f t="shared" ref="L165:L180" si="81">IF(AND($F$1=A165,$M$1=$A$163),A165,0)</f>
        <v>0</v>
      </c>
      <c r="M165">
        <f t="shared" ref="M165:M180" si="82">IFERROR(VLOOKUP(L165,$A$163:$J$180,3,FALSE),0)</f>
        <v>0</v>
      </c>
      <c r="N165">
        <f t="shared" ref="N165:N180" si="83">IFERROR(VLOOKUP(L165,$A$163:$J$180,4,FALSE),0)</f>
        <v>0</v>
      </c>
      <c r="O165">
        <f t="shared" ref="O165:O180" si="84">IFERROR(VLOOKUP(L165,$A$163:$J$180,5,FALSE),0)</f>
        <v>0</v>
      </c>
      <c r="P165">
        <f t="shared" ref="P165:P180" si="85">IFERROR(VLOOKUP(L165,$A$163:$J$180,6,FALSE),0)</f>
        <v>0</v>
      </c>
      <c r="Q165">
        <f t="shared" ref="Q165:Q180" si="86">IFERROR(VLOOKUP(L165,$A$163:$J$180,7,FALSE),0)</f>
        <v>0</v>
      </c>
      <c r="R165">
        <f t="shared" ref="R165:R180" si="87">IFERROR(VLOOKUP(L165,$A$163:$J$180,8,FALSE),0)</f>
        <v>0</v>
      </c>
      <c r="S165">
        <f t="shared" ref="S165:S180" si="88">IFERROR(VLOOKUP(L165,$A$163:$J$180,9,FALSE),0)</f>
        <v>0</v>
      </c>
      <c r="T165">
        <f t="shared" ref="T165:T180" si="89">IFERROR(VLOOKUP(L165,$A$163:$J$180,10,FALSE),0)</f>
        <v>0</v>
      </c>
    </row>
    <row r="166" spans="1:20" x14ac:dyDescent="0.4">
      <c r="A166" t="s">
        <v>18</v>
      </c>
      <c r="C166" s="9">
        <v>38.200000000000003</v>
      </c>
      <c r="D166">
        <v>8.8000000000000007</v>
      </c>
      <c r="E166">
        <v>166</v>
      </c>
      <c r="F166">
        <v>10</v>
      </c>
      <c r="G166">
        <v>410.5</v>
      </c>
      <c r="H166">
        <v>374.1</v>
      </c>
      <c r="I166">
        <v>1147.5999999999999</v>
      </c>
      <c r="J166">
        <f t="shared" si="80"/>
        <v>6073.6</v>
      </c>
      <c r="L166">
        <f t="shared" si="81"/>
        <v>0</v>
      </c>
      <c r="M166">
        <f t="shared" si="82"/>
        <v>0</v>
      </c>
      <c r="N166">
        <f t="shared" si="83"/>
        <v>0</v>
      </c>
      <c r="O166">
        <f t="shared" si="84"/>
        <v>0</v>
      </c>
      <c r="P166">
        <f t="shared" si="85"/>
        <v>0</v>
      </c>
      <c r="Q166">
        <f t="shared" si="86"/>
        <v>0</v>
      </c>
      <c r="R166">
        <f t="shared" si="87"/>
        <v>0</v>
      </c>
      <c r="S166">
        <f t="shared" si="88"/>
        <v>0</v>
      </c>
      <c r="T166">
        <f t="shared" si="89"/>
        <v>0</v>
      </c>
    </row>
    <row r="167" spans="1:20" x14ac:dyDescent="0.4">
      <c r="A167" t="s">
        <v>19</v>
      </c>
      <c r="C167" s="9">
        <v>41.3</v>
      </c>
      <c r="D167">
        <v>7.3</v>
      </c>
      <c r="E167">
        <v>168</v>
      </c>
      <c r="F167">
        <v>6</v>
      </c>
      <c r="G167">
        <v>330.4</v>
      </c>
      <c r="H167">
        <v>314.3</v>
      </c>
      <c r="I167">
        <v>1265.7</v>
      </c>
      <c r="J167">
        <f t="shared" si="80"/>
        <v>5230.5</v>
      </c>
      <c r="L167">
        <f t="shared" si="81"/>
        <v>0</v>
      </c>
      <c r="M167">
        <f t="shared" si="82"/>
        <v>0</v>
      </c>
      <c r="N167">
        <f t="shared" si="83"/>
        <v>0</v>
      </c>
      <c r="O167">
        <f t="shared" si="84"/>
        <v>0</v>
      </c>
      <c r="P167">
        <f t="shared" si="85"/>
        <v>0</v>
      </c>
      <c r="Q167">
        <f t="shared" si="86"/>
        <v>0</v>
      </c>
      <c r="R167">
        <f t="shared" si="87"/>
        <v>0</v>
      </c>
      <c r="S167">
        <f t="shared" si="88"/>
        <v>0</v>
      </c>
      <c r="T167">
        <f t="shared" si="89"/>
        <v>0</v>
      </c>
    </row>
    <row r="168" spans="1:20" x14ac:dyDescent="0.4">
      <c r="A168" t="s">
        <v>21</v>
      </c>
      <c r="C168" s="9">
        <v>41</v>
      </c>
      <c r="D168">
        <v>10.9</v>
      </c>
      <c r="E168">
        <v>157</v>
      </c>
      <c r="F168">
        <v>7</v>
      </c>
      <c r="G168">
        <v>349.2</v>
      </c>
      <c r="H168">
        <v>313.89999999999998</v>
      </c>
      <c r="I168">
        <v>1105.5</v>
      </c>
      <c r="J168">
        <f t="shared" si="80"/>
        <v>5295.9</v>
      </c>
      <c r="L168">
        <f t="shared" si="81"/>
        <v>0</v>
      </c>
      <c r="M168">
        <f t="shared" si="82"/>
        <v>0</v>
      </c>
      <c r="N168">
        <f t="shared" si="83"/>
        <v>0</v>
      </c>
      <c r="O168">
        <f t="shared" si="84"/>
        <v>0</v>
      </c>
      <c r="P168">
        <f t="shared" si="85"/>
        <v>0</v>
      </c>
      <c r="Q168">
        <f t="shared" si="86"/>
        <v>0</v>
      </c>
      <c r="R168">
        <f t="shared" si="87"/>
        <v>0</v>
      </c>
      <c r="S168">
        <f t="shared" si="88"/>
        <v>0</v>
      </c>
      <c r="T168">
        <f t="shared" si="89"/>
        <v>0</v>
      </c>
    </row>
    <row r="169" spans="1:20" x14ac:dyDescent="0.4">
      <c r="A169" t="s">
        <v>22</v>
      </c>
      <c r="C169" s="9">
        <v>51.5</v>
      </c>
      <c r="D169">
        <v>18.7</v>
      </c>
      <c r="E169">
        <v>161</v>
      </c>
      <c r="F169">
        <v>7</v>
      </c>
      <c r="G169">
        <v>316.3</v>
      </c>
      <c r="H169">
        <v>288.89999999999998</v>
      </c>
      <c r="I169">
        <v>878.1</v>
      </c>
      <c r="J169">
        <f t="shared" si="80"/>
        <v>4673.7000000000007</v>
      </c>
      <c r="L169">
        <f t="shared" si="81"/>
        <v>0</v>
      </c>
      <c r="M169">
        <f t="shared" si="82"/>
        <v>0</v>
      </c>
      <c r="N169">
        <f t="shared" si="83"/>
        <v>0</v>
      </c>
      <c r="O169">
        <f t="shared" si="84"/>
        <v>0</v>
      </c>
      <c r="P169">
        <f t="shared" si="85"/>
        <v>0</v>
      </c>
      <c r="Q169">
        <f t="shared" si="86"/>
        <v>0</v>
      </c>
      <c r="R169">
        <f t="shared" si="87"/>
        <v>0</v>
      </c>
      <c r="S169">
        <f t="shared" si="88"/>
        <v>0</v>
      </c>
      <c r="T169">
        <f t="shared" si="89"/>
        <v>0</v>
      </c>
    </row>
    <row r="170" spans="1:20" x14ac:dyDescent="0.4">
      <c r="A170" t="s">
        <v>23</v>
      </c>
      <c r="C170" s="9">
        <v>43.7</v>
      </c>
      <c r="D170">
        <v>12.5</v>
      </c>
      <c r="E170">
        <v>168</v>
      </c>
      <c r="F170">
        <v>6</v>
      </c>
      <c r="G170">
        <v>375.9</v>
      </c>
      <c r="H170">
        <v>341.1</v>
      </c>
      <c r="I170">
        <v>930.8</v>
      </c>
      <c r="J170">
        <f t="shared" si="80"/>
        <v>5441.5999999999995</v>
      </c>
      <c r="L170">
        <f t="shared" si="81"/>
        <v>0</v>
      </c>
      <c r="M170">
        <f t="shared" si="82"/>
        <v>0</v>
      </c>
      <c r="N170">
        <f t="shared" si="83"/>
        <v>0</v>
      </c>
      <c r="O170">
        <f t="shared" si="84"/>
        <v>0</v>
      </c>
      <c r="P170">
        <f t="shared" si="85"/>
        <v>0</v>
      </c>
      <c r="Q170">
        <f t="shared" si="86"/>
        <v>0</v>
      </c>
      <c r="R170">
        <f t="shared" si="87"/>
        <v>0</v>
      </c>
      <c r="S170">
        <f t="shared" si="88"/>
        <v>0</v>
      </c>
      <c r="T170">
        <f t="shared" si="89"/>
        <v>0</v>
      </c>
    </row>
    <row r="171" spans="1:20" x14ac:dyDescent="0.4">
      <c r="A171" t="s">
        <v>24</v>
      </c>
      <c r="C171" s="9">
        <v>44.9</v>
      </c>
      <c r="D171">
        <v>20.2</v>
      </c>
      <c r="E171">
        <v>166</v>
      </c>
      <c r="F171">
        <v>13</v>
      </c>
      <c r="G171">
        <v>413.2</v>
      </c>
      <c r="H171">
        <v>361.7</v>
      </c>
      <c r="I171">
        <v>1375.9</v>
      </c>
      <c r="J171">
        <f t="shared" si="80"/>
        <v>6334.2999999999993</v>
      </c>
      <c r="L171">
        <f t="shared" si="81"/>
        <v>0</v>
      </c>
      <c r="M171">
        <f t="shared" si="82"/>
        <v>0</v>
      </c>
      <c r="N171">
        <f t="shared" si="83"/>
        <v>0</v>
      </c>
      <c r="O171">
        <f t="shared" si="84"/>
        <v>0</v>
      </c>
      <c r="P171">
        <f t="shared" si="85"/>
        <v>0</v>
      </c>
      <c r="Q171">
        <f t="shared" si="86"/>
        <v>0</v>
      </c>
      <c r="R171">
        <f t="shared" si="87"/>
        <v>0</v>
      </c>
      <c r="S171">
        <f t="shared" si="88"/>
        <v>0</v>
      </c>
      <c r="T171">
        <f t="shared" si="89"/>
        <v>0</v>
      </c>
    </row>
    <row r="172" spans="1:20" x14ac:dyDescent="0.4">
      <c r="A172" t="s">
        <v>25</v>
      </c>
      <c r="C172" s="9">
        <v>32.1</v>
      </c>
      <c r="D172">
        <v>6.6</v>
      </c>
      <c r="E172">
        <v>160</v>
      </c>
      <c r="F172">
        <v>2</v>
      </c>
      <c r="G172">
        <v>291.5</v>
      </c>
      <c r="H172">
        <v>282.89999999999998</v>
      </c>
      <c r="I172">
        <v>896.9</v>
      </c>
      <c r="J172">
        <f t="shared" si="80"/>
        <v>4394.8999999999996</v>
      </c>
      <c r="L172">
        <f t="shared" si="81"/>
        <v>0</v>
      </c>
      <c r="M172">
        <f t="shared" si="82"/>
        <v>0</v>
      </c>
      <c r="N172">
        <f t="shared" si="83"/>
        <v>0</v>
      </c>
      <c r="O172">
        <f t="shared" si="84"/>
        <v>0</v>
      </c>
      <c r="P172">
        <f t="shared" si="85"/>
        <v>0</v>
      </c>
      <c r="Q172">
        <f t="shared" si="86"/>
        <v>0</v>
      </c>
      <c r="R172">
        <f t="shared" si="87"/>
        <v>0</v>
      </c>
      <c r="S172">
        <f t="shared" si="88"/>
        <v>0</v>
      </c>
      <c r="T172">
        <f t="shared" si="89"/>
        <v>0</v>
      </c>
    </row>
    <row r="173" spans="1:20" x14ac:dyDescent="0.4">
      <c r="A173" t="s">
        <v>26</v>
      </c>
      <c r="C173" s="9">
        <v>40.700000000000003</v>
      </c>
      <c r="D173">
        <v>8</v>
      </c>
      <c r="E173">
        <v>160</v>
      </c>
      <c r="F173">
        <v>5</v>
      </c>
      <c r="G173">
        <v>263.7</v>
      </c>
      <c r="H173">
        <v>256.10000000000002</v>
      </c>
      <c r="I173">
        <v>725.6</v>
      </c>
      <c r="J173">
        <f t="shared" si="80"/>
        <v>3889.9999999999995</v>
      </c>
      <c r="L173">
        <f t="shared" si="81"/>
        <v>0</v>
      </c>
      <c r="M173">
        <f t="shared" si="82"/>
        <v>0</v>
      </c>
      <c r="N173">
        <f t="shared" si="83"/>
        <v>0</v>
      </c>
      <c r="O173">
        <f t="shared" si="84"/>
        <v>0</v>
      </c>
      <c r="P173">
        <f t="shared" si="85"/>
        <v>0</v>
      </c>
      <c r="Q173">
        <f t="shared" si="86"/>
        <v>0</v>
      </c>
      <c r="R173">
        <f t="shared" si="87"/>
        <v>0</v>
      </c>
      <c r="S173">
        <f t="shared" si="88"/>
        <v>0</v>
      </c>
      <c r="T173">
        <f t="shared" si="89"/>
        <v>0</v>
      </c>
    </row>
    <row r="174" spans="1:20" x14ac:dyDescent="0.4">
      <c r="A174" t="s">
        <v>27</v>
      </c>
      <c r="C174" s="9" t="s">
        <v>74</v>
      </c>
      <c r="D174" t="s">
        <v>74</v>
      </c>
      <c r="E174" t="s">
        <v>74</v>
      </c>
      <c r="F174" t="s">
        <v>74</v>
      </c>
      <c r="G174" t="s">
        <v>74</v>
      </c>
      <c r="H174" t="s">
        <v>74</v>
      </c>
      <c r="I174" t="s">
        <v>74</v>
      </c>
      <c r="J174" t="e">
        <f t="shared" si="80"/>
        <v>#VALUE!</v>
      </c>
      <c r="L174">
        <f t="shared" si="81"/>
        <v>0</v>
      </c>
      <c r="M174">
        <f t="shared" si="82"/>
        <v>0</v>
      </c>
      <c r="N174">
        <f t="shared" si="83"/>
        <v>0</v>
      </c>
      <c r="O174">
        <f t="shared" si="84"/>
        <v>0</v>
      </c>
      <c r="P174">
        <f t="shared" si="85"/>
        <v>0</v>
      </c>
      <c r="Q174">
        <f t="shared" si="86"/>
        <v>0</v>
      </c>
      <c r="R174">
        <f t="shared" si="87"/>
        <v>0</v>
      </c>
      <c r="S174">
        <f t="shared" si="88"/>
        <v>0</v>
      </c>
      <c r="T174">
        <f t="shared" si="89"/>
        <v>0</v>
      </c>
    </row>
    <row r="175" spans="1:20" x14ac:dyDescent="0.4">
      <c r="A175" t="s">
        <v>28</v>
      </c>
      <c r="C175" s="9">
        <v>36.5</v>
      </c>
      <c r="D175">
        <v>5.9</v>
      </c>
      <c r="E175">
        <v>170</v>
      </c>
      <c r="F175">
        <v>5</v>
      </c>
      <c r="G175">
        <v>257.60000000000002</v>
      </c>
      <c r="H175">
        <v>248.2</v>
      </c>
      <c r="I175">
        <v>588.9</v>
      </c>
      <c r="J175">
        <f t="shared" si="80"/>
        <v>3680.1000000000004</v>
      </c>
      <c r="L175">
        <f t="shared" si="81"/>
        <v>0</v>
      </c>
      <c r="M175">
        <f t="shared" si="82"/>
        <v>0</v>
      </c>
      <c r="N175">
        <f t="shared" si="83"/>
        <v>0</v>
      </c>
      <c r="O175">
        <f t="shared" si="84"/>
        <v>0</v>
      </c>
      <c r="P175">
        <f t="shared" si="85"/>
        <v>0</v>
      </c>
      <c r="Q175">
        <f t="shared" si="86"/>
        <v>0</v>
      </c>
      <c r="R175">
        <f t="shared" si="87"/>
        <v>0</v>
      </c>
      <c r="S175">
        <f t="shared" si="88"/>
        <v>0</v>
      </c>
      <c r="T175">
        <f t="shared" si="89"/>
        <v>0</v>
      </c>
    </row>
    <row r="176" spans="1:20" x14ac:dyDescent="0.4">
      <c r="A176" t="s">
        <v>29</v>
      </c>
      <c r="C176" s="9">
        <v>37.799999999999997</v>
      </c>
      <c r="D176">
        <v>10.6</v>
      </c>
      <c r="E176">
        <v>169</v>
      </c>
      <c r="F176">
        <v>2</v>
      </c>
      <c r="G176">
        <v>234.3</v>
      </c>
      <c r="H176">
        <v>230.2</v>
      </c>
      <c r="I176">
        <v>642.29999999999995</v>
      </c>
      <c r="J176">
        <f t="shared" si="80"/>
        <v>3453.9000000000005</v>
      </c>
      <c r="L176">
        <f t="shared" si="81"/>
        <v>0</v>
      </c>
      <c r="M176">
        <f t="shared" si="82"/>
        <v>0</v>
      </c>
      <c r="N176">
        <f t="shared" si="83"/>
        <v>0</v>
      </c>
      <c r="O176">
        <f t="shared" si="84"/>
        <v>0</v>
      </c>
      <c r="P176">
        <f t="shared" si="85"/>
        <v>0</v>
      </c>
      <c r="Q176">
        <f t="shared" si="86"/>
        <v>0</v>
      </c>
      <c r="R176">
        <f t="shared" si="87"/>
        <v>0</v>
      </c>
      <c r="S176">
        <f t="shared" si="88"/>
        <v>0</v>
      </c>
      <c r="T176">
        <f t="shared" si="89"/>
        <v>0</v>
      </c>
    </row>
    <row r="177" spans="1:20" x14ac:dyDescent="0.4">
      <c r="A177" t="s">
        <v>30</v>
      </c>
      <c r="C177" s="9">
        <v>53</v>
      </c>
      <c r="D177">
        <v>11.9</v>
      </c>
      <c r="E177">
        <v>168</v>
      </c>
      <c r="F177">
        <v>1</v>
      </c>
      <c r="G177">
        <v>325.7</v>
      </c>
      <c r="H177">
        <v>323.89999999999998</v>
      </c>
      <c r="I177">
        <v>761.1</v>
      </c>
      <c r="J177">
        <f t="shared" si="80"/>
        <v>4669.5</v>
      </c>
      <c r="L177">
        <f t="shared" si="81"/>
        <v>0</v>
      </c>
      <c r="M177">
        <f t="shared" si="82"/>
        <v>0</v>
      </c>
      <c r="N177">
        <f t="shared" si="83"/>
        <v>0</v>
      </c>
      <c r="O177">
        <f t="shared" si="84"/>
        <v>0</v>
      </c>
      <c r="P177">
        <f t="shared" si="85"/>
        <v>0</v>
      </c>
      <c r="Q177">
        <f t="shared" si="86"/>
        <v>0</v>
      </c>
      <c r="R177">
        <f t="shared" si="87"/>
        <v>0</v>
      </c>
      <c r="S177">
        <f t="shared" si="88"/>
        <v>0</v>
      </c>
      <c r="T177">
        <f t="shared" si="89"/>
        <v>0</v>
      </c>
    </row>
    <row r="178" spans="1:20" x14ac:dyDescent="0.4">
      <c r="A178" t="s">
        <v>31</v>
      </c>
      <c r="C178" s="9">
        <v>42.9</v>
      </c>
      <c r="D178">
        <v>6.7</v>
      </c>
      <c r="E178">
        <v>166</v>
      </c>
      <c r="F178">
        <v>4</v>
      </c>
      <c r="G178">
        <v>235.6</v>
      </c>
      <c r="H178">
        <v>225.8</v>
      </c>
      <c r="I178">
        <v>463.9</v>
      </c>
      <c r="J178">
        <f t="shared" si="80"/>
        <v>3291.1</v>
      </c>
      <c r="L178">
        <f t="shared" si="81"/>
        <v>0</v>
      </c>
      <c r="M178">
        <f t="shared" si="82"/>
        <v>0</v>
      </c>
      <c r="N178">
        <f t="shared" si="83"/>
        <v>0</v>
      </c>
      <c r="O178">
        <f t="shared" si="84"/>
        <v>0</v>
      </c>
      <c r="P178">
        <f t="shared" si="85"/>
        <v>0</v>
      </c>
      <c r="Q178">
        <f t="shared" si="86"/>
        <v>0</v>
      </c>
      <c r="R178">
        <f t="shared" si="87"/>
        <v>0</v>
      </c>
      <c r="S178">
        <f t="shared" si="88"/>
        <v>0</v>
      </c>
      <c r="T178">
        <f t="shared" si="89"/>
        <v>0</v>
      </c>
    </row>
    <row r="179" spans="1:20" x14ac:dyDescent="0.4">
      <c r="A179" t="s">
        <v>32</v>
      </c>
      <c r="C179" s="9">
        <v>57.5</v>
      </c>
      <c r="D179">
        <v>12.8</v>
      </c>
      <c r="E179">
        <v>158</v>
      </c>
      <c r="F179">
        <v>2</v>
      </c>
      <c r="G179">
        <v>261.39999999999998</v>
      </c>
      <c r="H179">
        <v>259</v>
      </c>
      <c r="I179">
        <v>239.3</v>
      </c>
      <c r="J179">
        <f t="shared" si="80"/>
        <v>3376.1</v>
      </c>
      <c r="L179">
        <f t="shared" si="81"/>
        <v>0</v>
      </c>
      <c r="M179">
        <f t="shared" si="82"/>
        <v>0</v>
      </c>
      <c r="N179">
        <f t="shared" si="83"/>
        <v>0</v>
      </c>
      <c r="O179">
        <f t="shared" si="84"/>
        <v>0</v>
      </c>
      <c r="P179">
        <f t="shared" si="85"/>
        <v>0</v>
      </c>
      <c r="Q179">
        <f t="shared" si="86"/>
        <v>0</v>
      </c>
      <c r="R179">
        <f t="shared" si="87"/>
        <v>0</v>
      </c>
      <c r="S179">
        <f t="shared" si="88"/>
        <v>0</v>
      </c>
      <c r="T179">
        <f t="shared" si="89"/>
        <v>0</v>
      </c>
    </row>
    <row r="180" spans="1:20" x14ac:dyDescent="0.4">
      <c r="A180" t="s">
        <v>39</v>
      </c>
      <c r="C180" s="9">
        <v>54.2</v>
      </c>
      <c r="D180">
        <v>9.9</v>
      </c>
      <c r="E180">
        <v>151</v>
      </c>
      <c r="F180">
        <v>0</v>
      </c>
      <c r="G180">
        <v>211.2</v>
      </c>
      <c r="H180">
        <v>210.1</v>
      </c>
      <c r="I180">
        <v>748.3</v>
      </c>
      <c r="J180">
        <f t="shared" si="80"/>
        <v>3282.7</v>
      </c>
      <c r="L180">
        <f t="shared" si="81"/>
        <v>0</v>
      </c>
      <c r="M180">
        <f t="shared" si="82"/>
        <v>0</v>
      </c>
      <c r="N180">
        <f t="shared" si="83"/>
        <v>0</v>
      </c>
      <c r="O180">
        <f t="shared" si="84"/>
        <v>0</v>
      </c>
      <c r="P180">
        <f t="shared" si="85"/>
        <v>0</v>
      </c>
      <c r="Q180">
        <f t="shared" si="86"/>
        <v>0</v>
      </c>
      <c r="R180">
        <f t="shared" si="87"/>
        <v>0</v>
      </c>
      <c r="S180">
        <f t="shared" si="88"/>
        <v>0</v>
      </c>
      <c r="T180">
        <f t="shared" si="89"/>
        <v>0</v>
      </c>
    </row>
    <row r="182" spans="1:20" x14ac:dyDescent="0.4">
      <c r="M182">
        <f>SUM(M164:M180)</f>
        <v>0</v>
      </c>
      <c r="N182">
        <f>SUM(N164:N180)</f>
        <v>0</v>
      </c>
      <c r="O182">
        <f>SUM(O164:O180)</f>
        <v>0</v>
      </c>
      <c r="P182">
        <f>SUM(P164:P180)</f>
        <v>0</v>
      </c>
      <c r="Q182">
        <f>SUM(Q164:Q180)*1000</f>
        <v>0</v>
      </c>
      <c r="R182">
        <f>SUM(R164:R180)*1000</f>
        <v>0</v>
      </c>
      <c r="S182">
        <f>SUM(S164:S180)*1000</f>
        <v>0</v>
      </c>
      <c r="T182">
        <f>SUM(T164:T180)*1000</f>
        <v>0</v>
      </c>
    </row>
    <row r="183" spans="1:20" x14ac:dyDescent="0.4">
      <c r="A183" t="s">
        <v>139</v>
      </c>
      <c r="L183" t="s">
        <v>78</v>
      </c>
    </row>
    <row r="184" spans="1:20" x14ac:dyDescent="0.4">
      <c r="A184" t="s">
        <v>16</v>
      </c>
      <c r="C184" s="9">
        <v>44.2</v>
      </c>
      <c r="D184">
        <v>6.2</v>
      </c>
      <c r="E184">
        <v>161</v>
      </c>
      <c r="F184">
        <v>16</v>
      </c>
      <c r="G184">
        <v>1308.4000000000001</v>
      </c>
      <c r="H184">
        <v>1164.0999999999999</v>
      </c>
      <c r="I184">
        <v>1892.7</v>
      </c>
      <c r="J184">
        <f t="shared" ref="J184:J200" si="90">(G184*12)+I184</f>
        <v>17593.5</v>
      </c>
      <c r="L184">
        <f>IF(AND($F$1=A184,$M$1=$A$183),A184,0)</f>
        <v>0</v>
      </c>
      <c r="M184">
        <f>IFERROR(VLOOKUP(L184,$A$183:$J$200,3,FALSE),0)</f>
        <v>0</v>
      </c>
      <c r="N184">
        <f>IFERROR(VLOOKUP(L184,$A$183:$J$200,4,FALSE),0)</f>
        <v>0</v>
      </c>
      <c r="O184">
        <f>IFERROR(VLOOKUP(L184,$A$183:$J$200,5,FALSE),0)</f>
        <v>0</v>
      </c>
      <c r="P184">
        <f>IFERROR(VLOOKUP(L184,$A$183:$J$200,6,FALSE),0)</f>
        <v>0</v>
      </c>
      <c r="Q184">
        <f>IFERROR(VLOOKUP(L184,$A$183:$J$200,7,FALSE),0)</f>
        <v>0</v>
      </c>
      <c r="R184">
        <f>IFERROR(VLOOKUP(L184,$A$183:$J$200,8,FALSE),0)</f>
        <v>0</v>
      </c>
      <c r="S184">
        <f>IFERROR(VLOOKUP(L184,$A$183:$J$200,9,FALSE),0)</f>
        <v>0</v>
      </c>
      <c r="T184">
        <f>IFERROR(VLOOKUP(L184,$A$183:$J$200,10,FALSE),0)</f>
        <v>0</v>
      </c>
    </row>
    <row r="185" spans="1:20" x14ac:dyDescent="0.4">
      <c r="A185" t="s">
        <v>17</v>
      </c>
      <c r="C185" s="9" t="s">
        <v>74</v>
      </c>
      <c r="D185" t="s">
        <v>74</v>
      </c>
      <c r="E185" t="s">
        <v>74</v>
      </c>
      <c r="F185" t="s">
        <v>74</v>
      </c>
      <c r="G185" t="s">
        <v>74</v>
      </c>
      <c r="H185" t="s">
        <v>74</v>
      </c>
      <c r="I185" t="s">
        <v>74</v>
      </c>
      <c r="J185" t="e">
        <f t="shared" si="90"/>
        <v>#VALUE!</v>
      </c>
      <c r="L185">
        <f t="shared" ref="L185:L200" si="91">IF(AND($F$1=A185,$M$1=$A$183),A185,0)</f>
        <v>0</v>
      </c>
      <c r="M185">
        <f t="shared" ref="M185:M200" si="92">IFERROR(VLOOKUP(L185,$A$183:$J$200,3,FALSE),0)</f>
        <v>0</v>
      </c>
      <c r="N185">
        <f t="shared" ref="N185:N200" si="93">IFERROR(VLOOKUP(L185,$A$183:$J$200,4,FALSE),0)</f>
        <v>0</v>
      </c>
      <c r="O185">
        <f t="shared" ref="O185:O200" si="94">IFERROR(VLOOKUP(L185,$A$183:$J$200,5,FALSE),0)</f>
        <v>0</v>
      </c>
      <c r="P185">
        <f t="shared" ref="P185:P200" si="95">IFERROR(VLOOKUP(L185,$A$183:$J$200,6,FALSE),0)</f>
        <v>0</v>
      </c>
      <c r="Q185">
        <f t="shared" ref="Q185:Q200" si="96">IFERROR(VLOOKUP(L185,$A$183:$J$200,7,FALSE),0)</f>
        <v>0</v>
      </c>
      <c r="R185">
        <f t="shared" ref="R185:R200" si="97">IFERROR(VLOOKUP(L185,$A$183:$J$200,8,FALSE),0)</f>
        <v>0</v>
      </c>
      <c r="S185">
        <f t="shared" ref="S185:S200" si="98">IFERROR(VLOOKUP(L185,$A$183:$J$200,9,FALSE),0)</f>
        <v>0</v>
      </c>
      <c r="T185">
        <f t="shared" ref="T185:T200" si="99">IFERROR(VLOOKUP(L185,$A$183:$J$200,10,FALSE),0)</f>
        <v>0</v>
      </c>
    </row>
    <row r="186" spans="1:20" x14ac:dyDescent="0.4">
      <c r="A186" t="s">
        <v>18</v>
      </c>
      <c r="C186" s="9">
        <v>35.200000000000003</v>
      </c>
      <c r="D186">
        <v>7.3</v>
      </c>
      <c r="E186">
        <v>169</v>
      </c>
      <c r="F186">
        <v>10</v>
      </c>
      <c r="G186">
        <v>436.6</v>
      </c>
      <c r="H186">
        <v>406.9</v>
      </c>
      <c r="I186">
        <v>812.8</v>
      </c>
      <c r="J186">
        <f t="shared" si="90"/>
        <v>6052.0000000000009</v>
      </c>
      <c r="L186">
        <f t="shared" si="91"/>
        <v>0</v>
      </c>
      <c r="M186">
        <f t="shared" si="92"/>
        <v>0</v>
      </c>
      <c r="N186">
        <f t="shared" si="93"/>
        <v>0</v>
      </c>
      <c r="O186">
        <f t="shared" si="94"/>
        <v>0</v>
      </c>
      <c r="P186">
        <f t="shared" si="95"/>
        <v>0</v>
      </c>
      <c r="Q186">
        <f t="shared" si="96"/>
        <v>0</v>
      </c>
      <c r="R186">
        <f t="shared" si="97"/>
        <v>0</v>
      </c>
      <c r="S186">
        <f t="shared" si="98"/>
        <v>0</v>
      </c>
      <c r="T186">
        <f t="shared" si="99"/>
        <v>0</v>
      </c>
    </row>
    <row r="187" spans="1:20" x14ac:dyDescent="0.4">
      <c r="A187" t="s">
        <v>19</v>
      </c>
      <c r="C187" s="9" t="s">
        <v>74</v>
      </c>
      <c r="D187" t="s">
        <v>74</v>
      </c>
      <c r="E187" t="s">
        <v>74</v>
      </c>
      <c r="F187" t="s">
        <v>74</v>
      </c>
      <c r="G187" t="s">
        <v>74</v>
      </c>
      <c r="H187" t="s">
        <v>74</v>
      </c>
      <c r="I187" t="s">
        <v>74</v>
      </c>
      <c r="J187" t="e">
        <f t="shared" si="90"/>
        <v>#VALUE!</v>
      </c>
      <c r="L187">
        <f t="shared" si="91"/>
        <v>0</v>
      </c>
      <c r="M187">
        <f t="shared" si="92"/>
        <v>0</v>
      </c>
      <c r="N187">
        <f t="shared" si="93"/>
        <v>0</v>
      </c>
      <c r="O187">
        <f t="shared" si="94"/>
        <v>0</v>
      </c>
      <c r="P187">
        <f t="shared" si="95"/>
        <v>0</v>
      </c>
      <c r="Q187">
        <f t="shared" si="96"/>
        <v>0</v>
      </c>
      <c r="R187">
        <f t="shared" si="97"/>
        <v>0</v>
      </c>
      <c r="S187">
        <f t="shared" si="98"/>
        <v>0</v>
      </c>
      <c r="T187">
        <f t="shared" si="99"/>
        <v>0</v>
      </c>
    </row>
    <row r="188" spans="1:20" x14ac:dyDescent="0.4">
      <c r="A188" t="s">
        <v>21</v>
      </c>
      <c r="C188" s="9">
        <v>41.3</v>
      </c>
      <c r="D188">
        <v>9.6999999999999993</v>
      </c>
      <c r="E188">
        <v>159</v>
      </c>
      <c r="F188">
        <v>5</v>
      </c>
      <c r="G188">
        <v>354</v>
      </c>
      <c r="H188">
        <v>333.1</v>
      </c>
      <c r="I188">
        <v>888.4</v>
      </c>
      <c r="J188">
        <f t="shared" si="90"/>
        <v>5136.3999999999996</v>
      </c>
      <c r="L188">
        <f t="shared" si="91"/>
        <v>0</v>
      </c>
      <c r="M188">
        <f t="shared" si="92"/>
        <v>0</v>
      </c>
      <c r="N188">
        <f t="shared" si="93"/>
        <v>0</v>
      </c>
      <c r="O188">
        <f t="shared" si="94"/>
        <v>0</v>
      </c>
      <c r="P188">
        <f t="shared" si="95"/>
        <v>0</v>
      </c>
      <c r="Q188">
        <f t="shared" si="96"/>
        <v>0</v>
      </c>
      <c r="R188">
        <f t="shared" si="97"/>
        <v>0</v>
      </c>
      <c r="S188">
        <f t="shared" si="98"/>
        <v>0</v>
      </c>
      <c r="T188">
        <f t="shared" si="99"/>
        <v>0</v>
      </c>
    </row>
    <row r="189" spans="1:20" x14ac:dyDescent="0.4">
      <c r="A189" t="s">
        <v>22</v>
      </c>
      <c r="C189" s="9">
        <v>49.1</v>
      </c>
      <c r="D189">
        <v>10.6</v>
      </c>
      <c r="E189">
        <v>164</v>
      </c>
      <c r="F189">
        <v>2</v>
      </c>
      <c r="G189">
        <v>321.10000000000002</v>
      </c>
      <c r="H189">
        <v>305.60000000000002</v>
      </c>
      <c r="I189">
        <v>737.9</v>
      </c>
      <c r="J189">
        <f t="shared" si="90"/>
        <v>4591.1000000000004</v>
      </c>
      <c r="L189">
        <f t="shared" si="91"/>
        <v>0</v>
      </c>
      <c r="M189">
        <f t="shared" si="92"/>
        <v>0</v>
      </c>
      <c r="N189">
        <f t="shared" si="93"/>
        <v>0</v>
      </c>
      <c r="O189">
        <f t="shared" si="94"/>
        <v>0</v>
      </c>
      <c r="P189">
        <f t="shared" si="95"/>
        <v>0</v>
      </c>
      <c r="Q189">
        <f t="shared" si="96"/>
        <v>0</v>
      </c>
      <c r="R189">
        <f t="shared" si="97"/>
        <v>0</v>
      </c>
      <c r="S189">
        <f t="shared" si="98"/>
        <v>0</v>
      </c>
      <c r="T189">
        <f t="shared" si="99"/>
        <v>0</v>
      </c>
    </row>
    <row r="190" spans="1:20" x14ac:dyDescent="0.4">
      <c r="A190" t="s">
        <v>23</v>
      </c>
      <c r="C190" s="9">
        <v>38.5</v>
      </c>
      <c r="D190">
        <v>13.3</v>
      </c>
      <c r="E190">
        <v>165</v>
      </c>
      <c r="F190">
        <v>6</v>
      </c>
      <c r="G190">
        <v>339.2</v>
      </c>
      <c r="H190">
        <v>326.7</v>
      </c>
      <c r="I190">
        <v>963.9</v>
      </c>
      <c r="J190">
        <f t="shared" si="90"/>
        <v>5034.2999999999993</v>
      </c>
      <c r="L190">
        <f t="shared" si="91"/>
        <v>0</v>
      </c>
      <c r="M190">
        <f t="shared" si="92"/>
        <v>0</v>
      </c>
      <c r="N190">
        <f t="shared" si="93"/>
        <v>0</v>
      </c>
      <c r="O190">
        <f t="shared" si="94"/>
        <v>0</v>
      </c>
      <c r="P190">
        <f t="shared" si="95"/>
        <v>0</v>
      </c>
      <c r="Q190">
        <f t="shared" si="96"/>
        <v>0</v>
      </c>
      <c r="R190">
        <f t="shared" si="97"/>
        <v>0</v>
      </c>
      <c r="S190">
        <f t="shared" si="98"/>
        <v>0</v>
      </c>
      <c r="T190">
        <f t="shared" si="99"/>
        <v>0</v>
      </c>
    </row>
    <row r="191" spans="1:20" x14ac:dyDescent="0.4">
      <c r="A191" t="s">
        <v>24</v>
      </c>
      <c r="C191" s="9">
        <v>41.1</v>
      </c>
      <c r="D191">
        <v>16.5</v>
      </c>
      <c r="E191">
        <v>167</v>
      </c>
      <c r="F191">
        <v>4</v>
      </c>
      <c r="G191">
        <v>318</v>
      </c>
      <c r="H191">
        <v>310.60000000000002</v>
      </c>
      <c r="I191">
        <v>795</v>
      </c>
      <c r="J191">
        <f t="shared" si="90"/>
        <v>4611</v>
      </c>
      <c r="L191">
        <f t="shared" si="91"/>
        <v>0</v>
      </c>
      <c r="M191">
        <f t="shared" si="92"/>
        <v>0</v>
      </c>
      <c r="N191">
        <f t="shared" si="93"/>
        <v>0</v>
      </c>
      <c r="O191">
        <f t="shared" si="94"/>
        <v>0</v>
      </c>
      <c r="P191">
        <f t="shared" si="95"/>
        <v>0</v>
      </c>
      <c r="Q191">
        <f t="shared" si="96"/>
        <v>0</v>
      </c>
      <c r="R191">
        <f t="shared" si="97"/>
        <v>0</v>
      </c>
      <c r="S191">
        <f t="shared" si="98"/>
        <v>0</v>
      </c>
      <c r="T191">
        <f t="shared" si="99"/>
        <v>0</v>
      </c>
    </row>
    <row r="192" spans="1:20" x14ac:dyDescent="0.4">
      <c r="A192" t="s">
        <v>25</v>
      </c>
      <c r="C192" s="9">
        <v>33.5</v>
      </c>
      <c r="D192">
        <v>7</v>
      </c>
      <c r="E192">
        <v>162</v>
      </c>
      <c r="F192">
        <v>2</v>
      </c>
      <c r="G192">
        <v>295.5</v>
      </c>
      <c r="H192">
        <v>291</v>
      </c>
      <c r="I192">
        <v>791.5</v>
      </c>
      <c r="J192">
        <f t="shared" si="90"/>
        <v>4337.5</v>
      </c>
      <c r="L192">
        <f t="shared" si="91"/>
        <v>0</v>
      </c>
      <c r="M192">
        <f t="shared" si="92"/>
        <v>0</v>
      </c>
      <c r="N192">
        <f t="shared" si="93"/>
        <v>0</v>
      </c>
      <c r="O192">
        <f t="shared" si="94"/>
        <v>0</v>
      </c>
      <c r="P192">
        <f t="shared" si="95"/>
        <v>0</v>
      </c>
      <c r="Q192">
        <f t="shared" si="96"/>
        <v>0</v>
      </c>
      <c r="R192">
        <f t="shared" si="97"/>
        <v>0</v>
      </c>
      <c r="S192">
        <f t="shared" si="98"/>
        <v>0</v>
      </c>
      <c r="T192">
        <f t="shared" si="99"/>
        <v>0</v>
      </c>
    </row>
    <row r="193" spans="1:20" x14ac:dyDescent="0.4">
      <c r="A193" t="s">
        <v>26</v>
      </c>
      <c r="C193" s="9">
        <v>26.7</v>
      </c>
      <c r="D193">
        <v>3.4</v>
      </c>
      <c r="E193">
        <v>165</v>
      </c>
      <c r="F193">
        <v>0</v>
      </c>
      <c r="G193">
        <v>209.7</v>
      </c>
      <c r="H193">
        <v>209.7</v>
      </c>
      <c r="I193">
        <v>429.3</v>
      </c>
      <c r="J193">
        <f t="shared" si="90"/>
        <v>2945.7</v>
      </c>
      <c r="L193">
        <f t="shared" si="91"/>
        <v>0</v>
      </c>
      <c r="M193">
        <f t="shared" si="92"/>
        <v>0</v>
      </c>
      <c r="N193">
        <f t="shared" si="93"/>
        <v>0</v>
      </c>
      <c r="O193">
        <f t="shared" si="94"/>
        <v>0</v>
      </c>
      <c r="P193">
        <f t="shared" si="95"/>
        <v>0</v>
      </c>
      <c r="Q193">
        <f t="shared" si="96"/>
        <v>0</v>
      </c>
      <c r="R193">
        <f t="shared" si="97"/>
        <v>0</v>
      </c>
      <c r="S193">
        <f t="shared" si="98"/>
        <v>0</v>
      </c>
      <c r="T193">
        <f t="shared" si="99"/>
        <v>0</v>
      </c>
    </row>
    <row r="194" spans="1:20" x14ac:dyDescent="0.4">
      <c r="A194" t="s">
        <v>27</v>
      </c>
      <c r="C194" s="9" t="s">
        <v>74</v>
      </c>
      <c r="D194" t="s">
        <v>74</v>
      </c>
      <c r="E194" t="s">
        <v>74</v>
      </c>
      <c r="F194" t="s">
        <v>74</v>
      </c>
      <c r="G194" t="s">
        <v>74</v>
      </c>
      <c r="H194" t="s">
        <v>74</v>
      </c>
      <c r="I194" t="s">
        <v>74</v>
      </c>
      <c r="J194" t="e">
        <f t="shared" si="90"/>
        <v>#VALUE!</v>
      </c>
      <c r="L194">
        <f t="shared" si="91"/>
        <v>0</v>
      </c>
      <c r="M194">
        <f t="shared" si="92"/>
        <v>0</v>
      </c>
      <c r="N194">
        <f t="shared" si="93"/>
        <v>0</v>
      </c>
      <c r="O194">
        <f t="shared" si="94"/>
        <v>0</v>
      </c>
      <c r="P194">
        <f t="shared" si="95"/>
        <v>0</v>
      </c>
      <c r="Q194">
        <f t="shared" si="96"/>
        <v>0</v>
      </c>
      <c r="R194">
        <f t="shared" si="97"/>
        <v>0</v>
      </c>
      <c r="S194">
        <f t="shared" si="98"/>
        <v>0</v>
      </c>
      <c r="T194">
        <f t="shared" si="99"/>
        <v>0</v>
      </c>
    </row>
    <row r="195" spans="1:20" x14ac:dyDescent="0.4">
      <c r="A195" t="s">
        <v>28</v>
      </c>
      <c r="C195" s="9">
        <v>33.1</v>
      </c>
      <c r="D195">
        <v>7.4</v>
      </c>
      <c r="E195">
        <v>166</v>
      </c>
      <c r="F195">
        <v>2</v>
      </c>
      <c r="G195">
        <v>236</v>
      </c>
      <c r="H195">
        <v>232.5</v>
      </c>
      <c r="I195">
        <v>614</v>
      </c>
      <c r="J195">
        <f t="shared" si="90"/>
        <v>3446</v>
      </c>
      <c r="L195">
        <f t="shared" si="91"/>
        <v>0</v>
      </c>
      <c r="M195">
        <f t="shared" si="92"/>
        <v>0</v>
      </c>
      <c r="N195">
        <f t="shared" si="93"/>
        <v>0</v>
      </c>
      <c r="O195">
        <f t="shared" si="94"/>
        <v>0</v>
      </c>
      <c r="P195">
        <f t="shared" si="95"/>
        <v>0</v>
      </c>
      <c r="Q195">
        <f t="shared" si="96"/>
        <v>0</v>
      </c>
      <c r="R195">
        <f t="shared" si="97"/>
        <v>0</v>
      </c>
      <c r="S195">
        <f t="shared" si="98"/>
        <v>0</v>
      </c>
      <c r="T195">
        <f t="shared" si="99"/>
        <v>0</v>
      </c>
    </row>
    <row r="196" spans="1:20" x14ac:dyDescent="0.4">
      <c r="A196" t="s">
        <v>29</v>
      </c>
      <c r="C196" s="9">
        <v>39.9</v>
      </c>
      <c r="D196">
        <v>12.2</v>
      </c>
      <c r="E196">
        <v>163</v>
      </c>
      <c r="F196">
        <v>10</v>
      </c>
      <c r="G196">
        <v>247</v>
      </c>
      <c r="H196">
        <v>232.5</v>
      </c>
      <c r="I196">
        <v>928.8</v>
      </c>
      <c r="J196">
        <f t="shared" si="90"/>
        <v>3892.8</v>
      </c>
      <c r="L196">
        <f t="shared" si="91"/>
        <v>0</v>
      </c>
      <c r="M196">
        <f t="shared" si="92"/>
        <v>0</v>
      </c>
      <c r="N196">
        <f t="shared" si="93"/>
        <v>0</v>
      </c>
      <c r="O196">
        <f t="shared" si="94"/>
        <v>0</v>
      </c>
      <c r="P196">
        <f t="shared" si="95"/>
        <v>0</v>
      </c>
      <c r="Q196">
        <f t="shared" si="96"/>
        <v>0</v>
      </c>
      <c r="R196">
        <f t="shared" si="97"/>
        <v>0</v>
      </c>
      <c r="S196">
        <f t="shared" si="98"/>
        <v>0</v>
      </c>
      <c r="T196">
        <f t="shared" si="99"/>
        <v>0</v>
      </c>
    </row>
    <row r="197" spans="1:20" x14ac:dyDescent="0.4">
      <c r="A197" t="s">
        <v>30</v>
      </c>
      <c r="C197" s="9">
        <v>48.5</v>
      </c>
      <c r="D197">
        <v>13.3</v>
      </c>
      <c r="E197">
        <v>164</v>
      </c>
      <c r="F197">
        <v>13</v>
      </c>
      <c r="G197">
        <v>315</v>
      </c>
      <c r="H197">
        <v>289.39999999999998</v>
      </c>
      <c r="I197">
        <v>916.4</v>
      </c>
      <c r="J197">
        <f t="shared" si="90"/>
        <v>4696.3999999999996</v>
      </c>
      <c r="L197">
        <f t="shared" si="91"/>
        <v>0</v>
      </c>
      <c r="M197">
        <f t="shared" si="92"/>
        <v>0</v>
      </c>
      <c r="N197">
        <f t="shared" si="93"/>
        <v>0</v>
      </c>
      <c r="O197">
        <f t="shared" si="94"/>
        <v>0</v>
      </c>
      <c r="P197">
        <f t="shared" si="95"/>
        <v>0</v>
      </c>
      <c r="Q197">
        <f t="shared" si="96"/>
        <v>0</v>
      </c>
      <c r="R197">
        <f t="shared" si="97"/>
        <v>0</v>
      </c>
      <c r="S197">
        <f t="shared" si="98"/>
        <v>0</v>
      </c>
      <c r="T197">
        <f t="shared" si="99"/>
        <v>0</v>
      </c>
    </row>
    <row r="198" spans="1:20" x14ac:dyDescent="0.4">
      <c r="A198" t="s">
        <v>31</v>
      </c>
      <c r="C198" s="9">
        <v>45.2</v>
      </c>
      <c r="D198">
        <v>8.3000000000000007</v>
      </c>
      <c r="E198">
        <v>164</v>
      </c>
      <c r="F198">
        <v>6</v>
      </c>
      <c r="G198">
        <v>263</v>
      </c>
      <c r="H198">
        <v>247.9</v>
      </c>
      <c r="I198">
        <v>620.6</v>
      </c>
      <c r="J198">
        <f t="shared" si="90"/>
        <v>3776.6</v>
      </c>
      <c r="L198">
        <f t="shared" si="91"/>
        <v>0</v>
      </c>
      <c r="M198">
        <f t="shared" si="92"/>
        <v>0</v>
      </c>
      <c r="N198">
        <f t="shared" si="93"/>
        <v>0</v>
      </c>
      <c r="O198">
        <f t="shared" si="94"/>
        <v>0</v>
      </c>
      <c r="P198">
        <f t="shared" si="95"/>
        <v>0</v>
      </c>
      <c r="Q198">
        <f t="shared" si="96"/>
        <v>0</v>
      </c>
      <c r="R198">
        <f t="shared" si="97"/>
        <v>0</v>
      </c>
      <c r="S198">
        <f t="shared" si="98"/>
        <v>0</v>
      </c>
      <c r="T198">
        <f t="shared" si="99"/>
        <v>0</v>
      </c>
    </row>
    <row r="199" spans="1:20" x14ac:dyDescent="0.4">
      <c r="A199" t="s">
        <v>32</v>
      </c>
      <c r="C199" s="9">
        <v>50.8</v>
      </c>
      <c r="D199">
        <v>19.8</v>
      </c>
      <c r="E199">
        <v>164</v>
      </c>
      <c r="F199">
        <v>3</v>
      </c>
      <c r="G199">
        <v>305.8</v>
      </c>
      <c r="H199">
        <v>294.8</v>
      </c>
      <c r="I199">
        <v>914.9</v>
      </c>
      <c r="J199">
        <f t="shared" si="90"/>
        <v>4584.5</v>
      </c>
      <c r="L199">
        <f t="shared" si="91"/>
        <v>0</v>
      </c>
      <c r="M199">
        <f t="shared" si="92"/>
        <v>0</v>
      </c>
      <c r="N199">
        <f t="shared" si="93"/>
        <v>0</v>
      </c>
      <c r="O199">
        <f t="shared" si="94"/>
        <v>0</v>
      </c>
      <c r="P199">
        <f t="shared" si="95"/>
        <v>0</v>
      </c>
      <c r="Q199">
        <f t="shared" si="96"/>
        <v>0</v>
      </c>
      <c r="R199">
        <f t="shared" si="97"/>
        <v>0</v>
      </c>
      <c r="S199">
        <f t="shared" si="98"/>
        <v>0</v>
      </c>
      <c r="T199">
        <f t="shared" si="99"/>
        <v>0</v>
      </c>
    </row>
    <row r="200" spans="1:20" x14ac:dyDescent="0.4">
      <c r="A200" t="s">
        <v>39</v>
      </c>
      <c r="C200" s="9">
        <v>50.5</v>
      </c>
      <c r="D200">
        <v>7.5</v>
      </c>
      <c r="E200">
        <v>165</v>
      </c>
      <c r="F200">
        <v>0</v>
      </c>
      <c r="G200">
        <v>211.9</v>
      </c>
      <c r="H200">
        <v>204.5</v>
      </c>
      <c r="I200">
        <v>436.5</v>
      </c>
      <c r="J200">
        <f t="shared" si="90"/>
        <v>2979.3</v>
      </c>
      <c r="L200">
        <f t="shared" si="91"/>
        <v>0</v>
      </c>
      <c r="M200">
        <f t="shared" si="92"/>
        <v>0</v>
      </c>
      <c r="N200">
        <f t="shared" si="93"/>
        <v>0</v>
      </c>
      <c r="O200">
        <f t="shared" si="94"/>
        <v>0</v>
      </c>
      <c r="P200">
        <f t="shared" si="95"/>
        <v>0</v>
      </c>
      <c r="Q200">
        <f t="shared" si="96"/>
        <v>0</v>
      </c>
      <c r="R200">
        <f t="shared" si="97"/>
        <v>0</v>
      </c>
      <c r="S200">
        <f t="shared" si="98"/>
        <v>0</v>
      </c>
      <c r="T200">
        <f t="shared" si="99"/>
        <v>0</v>
      </c>
    </row>
    <row r="202" spans="1:20" x14ac:dyDescent="0.4">
      <c r="M202">
        <f>SUM(M184:M200)</f>
        <v>0</v>
      </c>
      <c r="N202">
        <f>SUM(N184:N200)</f>
        <v>0</v>
      </c>
      <c r="O202">
        <f>SUM(O184:O200)</f>
        <v>0</v>
      </c>
      <c r="P202">
        <f>SUM(P184:P200)</f>
        <v>0</v>
      </c>
      <c r="Q202">
        <f>SUM(Q184:Q200)*1000</f>
        <v>0</v>
      </c>
      <c r="R202">
        <f>SUM(R184:R200)*1000</f>
        <v>0</v>
      </c>
      <c r="S202">
        <f>SUM(S184:S200)*1000</f>
        <v>0</v>
      </c>
      <c r="T202">
        <f>SUM(T184:T200)*1000</f>
        <v>0</v>
      </c>
    </row>
    <row r="203" spans="1:20" x14ac:dyDescent="0.4">
      <c r="A203" t="s">
        <v>140</v>
      </c>
      <c r="L203" t="s">
        <v>78</v>
      </c>
    </row>
    <row r="204" spans="1:20" x14ac:dyDescent="0.4">
      <c r="A204" t="s">
        <v>16</v>
      </c>
      <c r="C204" s="9">
        <v>46.2</v>
      </c>
      <c r="D204">
        <v>7</v>
      </c>
      <c r="E204">
        <v>166</v>
      </c>
      <c r="F204">
        <v>6</v>
      </c>
      <c r="G204">
        <v>1089.5</v>
      </c>
      <c r="H204">
        <v>1031.2</v>
      </c>
      <c r="I204">
        <v>1534</v>
      </c>
      <c r="J204">
        <f t="shared" ref="J204:J220" si="100">(G204*12)+I204</f>
        <v>14608</v>
      </c>
      <c r="L204">
        <f>IF(AND($F$1=A204,$M$1=$A$203),A204,0)</f>
        <v>0</v>
      </c>
      <c r="M204">
        <f>IFERROR(VLOOKUP(L204,$A$203:$J$220,3,FALSE),0)</f>
        <v>0</v>
      </c>
      <c r="N204">
        <f>IFERROR(VLOOKUP(L204,$A$203:$J$220,4,FALSE),0)</f>
        <v>0</v>
      </c>
      <c r="O204">
        <f>IFERROR(VLOOKUP(L204,$A$203:$J$220,5,FALSE),0)</f>
        <v>0</v>
      </c>
      <c r="P204">
        <f>IFERROR(VLOOKUP(L204,$A$203:$J$220,6,FALSE),0)</f>
        <v>0</v>
      </c>
      <c r="Q204">
        <f>IFERROR(VLOOKUP(L204,$A$203:$J$220,7,FALSE),0)</f>
        <v>0</v>
      </c>
      <c r="R204">
        <f>IFERROR(VLOOKUP(L204,$A$203:$J$220,8,FALSE),0)</f>
        <v>0</v>
      </c>
      <c r="S204">
        <f>IFERROR(VLOOKUP(L204,$A$203:$J$220,9,FALSE),0)</f>
        <v>0</v>
      </c>
      <c r="T204">
        <f>IFERROR(VLOOKUP(L204,$A$203:$J$220,10,FALSE),0)</f>
        <v>0</v>
      </c>
    </row>
    <row r="205" spans="1:20" x14ac:dyDescent="0.4">
      <c r="A205" t="s">
        <v>17</v>
      </c>
      <c r="C205" s="9">
        <v>37.5</v>
      </c>
      <c r="D205">
        <v>8.4</v>
      </c>
      <c r="E205">
        <v>180</v>
      </c>
      <c r="F205">
        <v>9</v>
      </c>
      <c r="G205">
        <v>671.1</v>
      </c>
      <c r="H205">
        <v>610</v>
      </c>
      <c r="I205">
        <v>847.4</v>
      </c>
      <c r="J205">
        <f t="shared" si="100"/>
        <v>8900.6</v>
      </c>
      <c r="L205">
        <f t="shared" ref="L205:L220" si="101">IF(AND($F$1=A205,$M$1=$A$203),A205,0)</f>
        <v>0</v>
      </c>
      <c r="M205">
        <f t="shared" ref="M205:M220" si="102">IFERROR(VLOOKUP(L205,$A$203:$J$220,3,FALSE),0)</f>
        <v>0</v>
      </c>
      <c r="N205">
        <f t="shared" ref="N205:N220" si="103">IFERROR(VLOOKUP(L205,$A$203:$J$220,4,FALSE),0)</f>
        <v>0</v>
      </c>
      <c r="O205">
        <f t="shared" ref="O205:O220" si="104">IFERROR(VLOOKUP(L205,$A$203:$J$220,5,FALSE),0)</f>
        <v>0</v>
      </c>
      <c r="P205">
        <f t="shared" ref="P205:P220" si="105">IFERROR(VLOOKUP(L205,$A$203:$J$220,6,FALSE),0)</f>
        <v>0</v>
      </c>
      <c r="Q205">
        <f t="shared" ref="Q205:Q220" si="106">IFERROR(VLOOKUP(L205,$A$203:$J$220,7,FALSE),0)</f>
        <v>0</v>
      </c>
      <c r="R205">
        <f t="shared" ref="R205:R220" si="107">IFERROR(VLOOKUP(L205,$A$203:$J$220,8,FALSE),0)</f>
        <v>0</v>
      </c>
      <c r="S205">
        <f t="shared" ref="S205:S220" si="108">IFERROR(VLOOKUP(L205,$A$203:$J$220,9,FALSE),0)</f>
        <v>0</v>
      </c>
      <c r="T205">
        <f t="shared" ref="T205:T220" si="109">IFERROR(VLOOKUP(L205,$A$203:$J$220,10,FALSE),0)</f>
        <v>0</v>
      </c>
    </row>
    <row r="206" spans="1:20" x14ac:dyDescent="0.4">
      <c r="A206" t="s">
        <v>18</v>
      </c>
      <c r="C206" s="9">
        <v>40.200000000000003</v>
      </c>
      <c r="D206">
        <v>8</v>
      </c>
      <c r="E206">
        <v>162</v>
      </c>
      <c r="F206">
        <v>6</v>
      </c>
      <c r="G206">
        <v>429.5</v>
      </c>
      <c r="H206">
        <v>406.6</v>
      </c>
      <c r="I206">
        <v>1042.3</v>
      </c>
      <c r="J206">
        <f t="shared" si="100"/>
        <v>6196.3</v>
      </c>
      <c r="L206">
        <f t="shared" si="101"/>
        <v>0</v>
      </c>
      <c r="M206">
        <f t="shared" si="102"/>
        <v>0</v>
      </c>
      <c r="N206">
        <f t="shared" si="103"/>
        <v>0</v>
      </c>
      <c r="O206">
        <f t="shared" si="104"/>
        <v>0</v>
      </c>
      <c r="P206">
        <f t="shared" si="105"/>
        <v>0</v>
      </c>
      <c r="Q206">
        <f t="shared" si="106"/>
        <v>0</v>
      </c>
      <c r="R206">
        <f t="shared" si="107"/>
        <v>0</v>
      </c>
      <c r="S206">
        <f t="shared" si="108"/>
        <v>0</v>
      </c>
      <c r="T206">
        <f t="shared" si="109"/>
        <v>0</v>
      </c>
    </row>
    <row r="207" spans="1:20" x14ac:dyDescent="0.4">
      <c r="A207" t="s">
        <v>19</v>
      </c>
      <c r="C207" s="9">
        <v>48.9</v>
      </c>
      <c r="D207">
        <v>7</v>
      </c>
      <c r="E207">
        <v>169</v>
      </c>
      <c r="F207">
        <v>3</v>
      </c>
      <c r="G207">
        <v>359</v>
      </c>
      <c r="H207">
        <v>351</v>
      </c>
      <c r="I207">
        <v>1533</v>
      </c>
      <c r="J207">
        <f t="shared" si="100"/>
        <v>5841</v>
      </c>
      <c r="L207">
        <f t="shared" si="101"/>
        <v>0</v>
      </c>
      <c r="M207">
        <f t="shared" si="102"/>
        <v>0</v>
      </c>
      <c r="N207">
        <f t="shared" si="103"/>
        <v>0</v>
      </c>
      <c r="O207">
        <f t="shared" si="104"/>
        <v>0</v>
      </c>
      <c r="P207">
        <f t="shared" si="105"/>
        <v>0</v>
      </c>
      <c r="Q207">
        <f t="shared" si="106"/>
        <v>0</v>
      </c>
      <c r="R207">
        <f t="shared" si="107"/>
        <v>0</v>
      </c>
      <c r="S207">
        <f t="shared" si="108"/>
        <v>0</v>
      </c>
      <c r="T207">
        <f t="shared" si="109"/>
        <v>0</v>
      </c>
    </row>
    <row r="208" spans="1:20" x14ac:dyDescent="0.4">
      <c r="A208" t="s">
        <v>21</v>
      </c>
      <c r="C208" s="9">
        <v>40.299999999999997</v>
      </c>
      <c r="D208">
        <v>7.9</v>
      </c>
      <c r="E208">
        <v>158</v>
      </c>
      <c r="F208">
        <v>4</v>
      </c>
      <c r="G208">
        <v>358.6</v>
      </c>
      <c r="H208">
        <v>324.7</v>
      </c>
      <c r="I208">
        <v>854.8</v>
      </c>
      <c r="J208">
        <f t="shared" si="100"/>
        <v>5158.0000000000009</v>
      </c>
      <c r="L208">
        <f t="shared" si="101"/>
        <v>0</v>
      </c>
      <c r="M208">
        <f t="shared" si="102"/>
        <v>0</v>
      </c>
      <c r="N208">
        <f t="shared" si="103"/>
        <v>0</v>
      </c>
      <c r="O208">
        <f t="shared" si="104"/>
        <v>0</v>
      </c>
      <c r="P208">
        <f t="shared" si="105"/>
        <v>0</v>
      </c>
      <c r="Q208">
        <f t="shared" si="106"/>
        <v>0</v>
      </c>
      <c r="R208">
        <f t="shared" si="107"/>
        <v>0</v>
      </c>
      <c r="S208">
        <f t="shared" si="108"/>
        <v>0</v>
      </c>
      <c r="T208">
        <f t="shared" si="109"/>
        <v>0</v>
      </c>
    </row>
    <row r="209" spans="1:20" x14ac:dyDescent="0.4">
      <c r="A209" t="s">
        <v>22</v>
      </c>
      <c r="C209" s="9">
        <v>48.4</v>
      </c>
      <c r="D209">
        <v>11.5</v>
      </c>
      <c r="E209">
        <v>162</v>
      </c>
      <c r="F209">
        <v>3</v>
      </c>
      <c r="G209">
        <v>326</v>
      </c>
      <c r="H209">
        <v>279.89999999999998</v>
      </c>
      <c r="I209">
        <v>588.1</v>
      </c>
      <c r="J209">
        <f t="shared" si="100"/>
        <v>4500.1000000000004</v>
      </c>
      <c r="L209">
        <f t="shared" si="101"/>
        <v>0</v>
      </c>
      <c r="M209">
        <f t="shared" si="102"/>
        <v>0</v>
      </c>
      <c r="N209">
        <f t="shared" si="103"/>
        <v>0</v>
      </c>
      <c r="O209">
        <f t="shared" si="104"/>
        <v>0</v>
      </c>
      <c r="P209">
        <f t="shared" si="105"/>
        <v>0</v>
      </c>
      <c r="Q209">
        <f t="shared" si="106"/>
        <v>0</v>
      </c>
      <c r="R209">
        <f t="shared" si="107"/>
        <v>0</v>
      </c>
      <c r="S209">
        <f t="shared" si="108"/>
        <v>0</v>
      </c>
      <c r="T209">
        <f t="shared" si="109"/>
        <v>0</v>
      </c>
    </row>
    <row r="210" spans="1:20" x14ac:dyDescent="0.4">
      <c r="A210" t="s">
        <v>23</v>
      </c>
      <c r="C210" s="9">
        <v>43.9</v>
      </c>
      <c r="D210">
        <v>10.8</v>
      </c>
      <c r="E210">
        <v>167</v>
      </c>
      <c r="F210">
        <v>3</v>
      </c>
      <c r="G210">
        <v>394.9</v>
      </c>
      <c r="H210">
        <v>375</v>
      </c>
      <c r="I210">
        <v>1241.0999999999999</v>
      </c>
      <c r="J210">
        <f t="shared" si="100"/>
        <v>5979.9</v>
      </c>
      <c r="L210">
        <f t="shared" si="101"/>
        <v>0</v>
      </c>
      <c r="M210">
        <f t="shared" si="102"/>
        <v>0</v>
      </c>
      <c r="N210">
        <f t="shared" si="103"/>
        <v>0</v>
      </c>
      <c r="O210">
        <f t="shared" si="104"/>
        <v>0</v>
      </c>
      <c r="P210">
        <f t="shared" si="105"/>
        <v>0</v>
      </c>
      <c r="Q210">
        <f t="shared" si="106"/>
        <v>0</v>
      </c>
      <c r="R210">
        <f t="shared" si="107"/>
        <v>0</v>
      </c>
      <c r="S210">
        <f t="shared" si="108"/>
        <v>0</v>
      </c>
      <c r="T210">
        <f t="shared" si="109"/>
        <v>0</v>
      </c>
    </row>
    <row r="211" spans="1:20" x14ac:dyDescent="0.4">
      <c r="A211" t="s">
        <v>24</v>
      </c>
      <c r="C211" s="9">
        <v>39.9</v>
      </c>
      <c r="D211">
        <v>13.6</v>
      </c>
      <c r="E211">
        <v>164</v>
      </c>
      <c r="F211">
        <v>4</v>
      </c>
      <c r="G211">
        <v>374.6</v>
      </c>
      <c r="H211">
        <v>355.2</v>
      </c>
      <c r="I211">
        <v>1004.7</v>
      </c>
      <c r="J211">
        <f t="shared" si="100"/>
        <v>5499.9000000000005</v>
      </c>
      <c r="L211">
        <f t="shared" si="101"/>
        <v>0</v>
      </c>
      <c r="M211">
        <f t="shared" si="102"/>
        <v>0</v>
      </c>
      <c r="N211">
        <f t="shared" si="103"/>
        <v>0</v>
      </c>
      <c r="O211">
        <f t="shared" si="104"/>
        <v>0</v>
      </c>
      <c r="P211">
        <f t="shared" si="105"/>
        <v>0</v>
      </c>
      <c r="Q211">
        <f t="shared" si="106"/>
        <v>0</v>
      </c>
      <c r="R211">
        <f t="shared" si="107"/>
        <v>0</v>
      </c>
      <c r="S211">
        <f t="shared" si="108"/>
        <v>0</v>
      </c>
      <c r="T211">
        <f t="shared" si="109"/>
        <v>0</v>
      </c>
    </row>
    <row r="212" spans="1:20" x14ac:dyDescent="0.4">
      <c r="A212" t="s">
        <v>25</v>
      </c>
      <c r="C212" s="9">
        <v>34</v>
      </c>
      <c r="D212">
        <v>7.2</v>
      </c>
      <c r="E212">
        <v>163</v>
      </c>
      <c r="F212">
        <v>3</v>
      </c>
      <c r="G212">
        <v>319.39999999999998</v>
      </c>
      <c r="H212">
        <v>313.3</v>
      </c>
      <c r="I212">
        <v>704.8</v>
      </c>
      <c r="J212">
        <f t="shared" si="100"/>
        <v>4537.5999999999995</v>
      </c>
      <c r="L212">
        <f t="shared" si="101"/>
        <v>0</v>
      </c>
      <c r="M212">
        <f t="shared" si="102"/>
        <v>0</v>
      </c>
      <c r="N212">
        <f t="shared" si="103"/>
        <v>0</v>
      </c>
      <c r="O212">
        <f t="shared" si="104"/>
        <v>0</v>
      </c>
      <c r="P212">
        <f t="shared" si="105"/>
        <v>0</v>
      </c>
      <c r="Q212">
        <f t="shared" si="106"/>
        <v>0</v>
      </c>
      <c r="R212">
        <f t="shared" si="107"/>
        <v>0</v>
      </c>
      <c r="S212">
        <f t="shared" si="108"/>
        <v>0</v>
      </c>
      <c r="T212">
        <f t="shared" si="109"/>
        <v>0</v>
      </c>
    </row>
    <row r="213" spans="1:20" x14ac:dyDescent="0.4">
      <c r="A213" t="s">
        <v>26</v>
      </c>
      <c r="C213" s="9">
        <v>33.9</v>
      </c>
      <c r="D213">
        <v>5.5</v>
      </c>
      <c r="E213">
        <v>156</v>
      </c>
      <c r="F213">
        <v>1</v>
      </c>
      <c r="G213">
        <v>273.5</v>
      </c>
      <c r="H213">
        <v>271.60000000000002</v>
      </c>
      <c r="I213">
        <v>507.4</v>
      </c>
      <c r="J213">
        <f t="shared" si="100"/>
        <v>3789.4</v>
      </c>
      <c r="L213">
        <f t="shared" si="101"/>
        <v>0</v>
      </c>
      <c r="M213">
        <f t="shared" si="102"/>
        <v>0</v>
      </c>
      <c r="N213">
        <f t="shared" si="103"/>
        <v>0</v>
      </c>
      <c r="O213">
        <f t="shared" si="104"/>
        <v>0</v>
      </c>
      <c r="P213">
        <f t="shared" si="105"/>
        <v>0</v>
      </c>
      <c r="Q213">
        <f t="shared" si="106"/>
        <v>0</v>
      </c>
      <c r="R213">
        <f t="shared" si="107"/>
        <v>0</v>
      </c>
      <c r="S213">
        <f t="shared" si="108"/>
        <v>0</v>
      </c>
      <c r="T213">
        <f t="shared" si="109"/>
        <v>0</v>
      </c>
    </row>
    <row r="214" spans="1:20" x14ac:dyDescent="0.4">
      <c r="A214" t="s">
        <v>27</v>
      </c>
      <c r="C214" s="9">
        <v>54.5</v>
      </c>
      <c r="D214">
        <v>33.5</v>
      </c>
      <c r="E214">
        <v>160</v>
      </c>
      <c r="F214">
        <v>18</v>
      </c>
      <c r="G214">
        <v>320</v>
      </c>
      <c r="H214">
        <v>290</v>
      </c>
      <c r="I214">
        <v>640</v>
      </c>
      <c r="J214">
        <f t="shared" si="100"/>
        <v>4480</v>
      </c>
      <c r="L214">
        <f t="shared" si="101"/>
        <v>0</v>
      </c>
      <c r="M214">
        <f t="shared" si="102"/>
        <v>0</v>
      </c>
      <c r="N214">
        <f t="shared" si="103"/>
        <v>0</v>
      </c>
      <c r="O214">
        <f t="shared" si="104"/>
        <v>0</v>
      </c>
      <c r="P214">
        <f t="shared" si="105"/>
        <v>0</v>
      </c>
      <c r="Q214">
        <f t="shared" si="106"/>
        <v>0</v>
      </c>
      <c r="R214">
        <f t="shared" si="107"/>
        <v>0</v>
      </c>
      <c r="S214">
        <f t="shared" si="108"/>
        <v>0</v>
      </c>
      <c r="T214">
        <f t="shared" si="109"/>
        <v>0</v>
      </c>
    </row>
    <row r="215" spans="1:20" x14ac:dyDescent="0.4">
      <c r="A215" t="s">
        <v>28</v>
      </c>
      <c r="C215" s="9">
        <v>36.5</v>
      </c>
      <c r="D215">
        <v>8.5</v>
      </c>
      <c r="E215">
        <v>165</v>
      </c>
      <c r="F215">
        <v>7</v>
      </c>
      <c r="G215">
        <v>284.3</v>
      </c>
      <c r="H215">
        <v>269.60000000000002</v>
      </c>
      <c r="I215">
        <v>769.5</v>
      </c>
      <c r="J215">
        <f t="shared" si="100"/>
        <v>4181.1000000000004</v>
      </c>
      <c r="L215">
        <f t="shared" si="101"/>
        <v>0</v>
      </c>
      <c r="M215">
        <f t="shared" si="102"/>
        <v>0</v>
      </c>
      <c r="N215">
        <f t="shared" si="103"/>
        <v>0</v>
      </c>
      <c r="O215">
        <f t="shared" si="104"/>
        <v>0</v>
      </c>
      <c r="P215">
        <f t="shared" si="105"/>
        <v>0</v>
      </c>
      <c r="Q215">
        <f t="shared" si="106"/>
        <v>0</v>
      </c>
      <c r="R215">
        <f t="shared" si="107"/>
        <v>0</v>
      </c>
      <c r="S215">
        <f t="shared" si="108"/>
        <v>0</v>
      </c>
      <c r="T215">
        <f t="shared" si="109"/>
        <v>0</v>
      </c>
    </row>
    <row r="216" spans="1:20" x14ac:dyDescent="0.4">
      <c r="A216" t="s">
        <v>29</v>
      </c>
      <c r="C216" s="9">
        <v>38.299999999999997</v>
      </c>
      <c r="D216">
        <v>8.1</v>
      </c>
      <c r="E216">
        <v>162</v>
      </c>
      <c r="F216">
        <v>4</v>
      </c>
      <c r="G216">
        <v>252.2</v>
      </c>
      <c r="H216">
        <v>245.7</v>
      </c>
      <c r="I216">
        <v>658.1</v>
      </c>
      <c r="J216">
        <f t="shared" si="100"/>
        <v>3684.4999999999995</v>
      </c>
      <c r="L216">
        <f t="shared" si="101"/>
        <v>0</v>
      </c>
      <c r="M216">
        <f t="shared" si="102"/>
        <v>0</v>
      </c>
      <c r="N216">
        <f t="shared" si="103"/>
        <v>0</v>
      </c>
      <c r="O216">
        <f t="shared" si="104"/>
        <v>0</v>
      </c>
      <c r="P216">
        <f t="shared" si="105"/>
        <v>0</v>
      </c>
      <c r="Q216">
        <f t="shared" si="106"/>
        <v>0</v>
      </c>
      <c r="R216">
        <f t="shared" si="107"/>
        <v>0</v>
      </c>
      <c r="S216">
        <f t="shared" si="108"/>
        <v>0</v>
      </c>
      <c r="T216">
        <f t="shared" si="109"/>
        <v>0</v>
      </c>
    </row>
    <row r="217" spans="1:20" x14ac:dyDescent="0.4">
      <c r="A217" t="s">
        <v>30</v>
      </c>
      <c r="C217" s="9">
        <v>49</v>
      </c>
      <c r="D217">
        <v>9.8000000000000007</v>
      </c>
      <c r="E217">
        <v>166</v>
      </c>
      <c r="F217">
        <v>4</v>
      </c>
      <c r="G217">
        <v>297.3</v>
      </c>
      <c r="H217">
        <v>289.2</v>
      </c>
      <c r="I217">
        <v>684.7</v>
      </c>
      <c r="J217">
        <f t="shared" si="100"/>
        <v>4252.3</v>
      </c>
      <c r="L217">
        <f t="shared" si="101"/>
        <v>0</v>
      </c>
      <c r="M217">
        <f t="shared" si="102"/>
        <v>0</v>
      </c>
      <c r="N217">
        <f t="shared" si="103"/>
        <v>0</v>
      </c>
      <c r="O217">
        <f t="shared" si="104"/>
        <v>0</v>
      </c>
      <c r="P217">
        <f t="shared" si="105"/>
        <v>0</v>
      </c>
      <c r="Q217">
        <f t="shared" si="106"/>
        <v>0</v>
      </c>
      <c r="R217">
        <f t="shared" si="107"/>
        <v>0</v>
      </c>
      <c r="S217">
        <f t="shared" si="108"/>
        <v>0</v>
      </c>
      <c r="T217">
        <f t="shared" si="109"/>
        <v>0</v>
      </c>
    </row>
    <row r="218" spans="1:20" x14ac:dyDescent="0.4">
      <c r="A218" t="s">
        <v>31</v>
      </c>
      <c r="C218" s="9">
        <v>44</v>
      </c>
      <c r="D218">
        <v>6.3</v>
      </c>
      <c r="E218">
        <v>161</v>
      </c>
      <c r="F218">
        <v>7</v>
      </c>
      <c r="G218">
        <v>271.60000000000002</v>
      </c>
      <c r="H218">
        <v>252.2</v>
      </c>
      <c r="I218">
        <v>440.7</v>
      </c>
      <c r="J218">
        <f t="shared" si="100"/>
        <v>3699.9</v>
      </c>
      <c r="L218">
        <f t="shared" si="101"/>
        <v>0</v>
      </c>
      <c r="M218">
        <f t="shared" si="102"/>
        <v>0</v>
      </c>
      <c r="N218">
        <f t="shared" si="103"/>
        <v>0</v>
      </c>
      <c r="O218">
        <f t="shared" si="104"/>
        <v>0</v>
      </c>
      <c r="P218">
        <f t="shared" si="105"/>
        <v>0</v>
      </c>
      <c r="Q218">
        <f t="shared" si="106"/>
        <v>0</v>
      </c>
      <c r="R218">
        <f t="shared" si="107"/>
        <v>0</v>
      </c>
      <c r="S218">
        <f t="shared" si="108"/>
        <v>0</v>
      </c>
      <c r="T218">
        <f t="shared" si="109"/>
        <v>0</v>
      </c>
    </row>
    <row r="219" spans="1:20" x14ac:dyDescent="0.4">
      <c r="A219" t="s">
        <v>32</v>
      </c>
      <c r="C219" s="9">
        <v>49.6</v>
      </c>
      <c r="D219">
        <v>5.3</v>
      </c>
      <c r="E219">
        <v>157</v>
      </c>
      <c r="F219">
        <v>6</v>
      </c>
      <c r="G219">
        <v>239.6</v>
      </c>
      <c r="H219">
        <v>229.2</v>
      </c>
      <c r="I219">
        <v>414.5</v>
      </c>
      <c r="J219">
        <f t="shared" si="100"/>
        <v>3289.7</v>
      </c>
      <c r="L219">
        <f t="shared" si="101"/>
        <v>0</v>
      </c>
      <c r="M219">
        <f t="shared" si="102"/>
        <v>0</v>
      </c>
      <c r="N219">
        <f t="shared" si="103"/>
        <v>0</v>
      </c>
      <c r="O219">
        <f t="shared" si="104"/>
        <v>0</v>
      </c>
      <c r="P219">
        <f t="shared" si="105"/>
        <v>0</v>
      </c>
      <c r="Q219">
        <f t="shared" si="106"/>
        <v>0</v>
      </c>
      <c r="R219">
        <f t="shared" si="107"/>
        <v>0</v>
      </c>
      <c r="S219">
        <f t="shared" si="108"/>
        <v>0</v>
      </c>
      <c r="T219">
        <f t="shared" si="109"/>
        <v>0</v>
      </c>
    </row>
    <row r="220" spans="1:20" x14ac:dyDescent="0.4">
      <c r="A220" t="s">
        <v>39</v>
      </c>
      <c r="C220" s="9">
        <v>45.8</v>
      </c>
      <c r="D220">
        <v>9.5</v>
      </c>
      <c r="E220">
        <v>163</v>
      </c>
      <c r="F220">
        <v>2</v>
      </c>
      <c r="G220">
        <v>241.3</v>
      </c>
      <c r="H220">
        <v>217</v>
      </c>
      <c r="I220">
        <v>498.8</v>
      </c>
      <c r="J220">
        <f t="shared" si="100"/>
        <v>3394.4000000000005</v>
      </c>
      <c r="L220">
        <f t="shared" si="101"/>
        <v>0</v>
      </c>
      <c r="M220">
        <f t="shared" si="102"/>
        <v>0</v>
      </c>
      <c r="N220">
        <f t="shared" si="103"/>
        <v>0</v>
      </c>
      <c r="O220">
        <f t="shared" si="104"/>
        <v>0</v>
      </c>
      <c r="P220">
        <f t="shared" si="105"/>
        <v>0</v>
      </c>
      <c r="Q220">
        <f t="shared" si="106"/>
        <v>0</v>
      </c>
      <c r="R220">
        <f t="shared" si="107"/>
        <v>0</v>
      </c>
      <c r="S220">
        <f t="shared" si="108"/>
        <v>0</v>
      </c>
      <c r="T220">
        <f t="shared" si="109"/>
        <v>0</v>
      </c>
    </row>
    <row r="222" spans="1:20" x14ac:dyDescent="0.4">
      <c r="M222">
        <f>SUM(M204:M220)</f>
        <v>0</v>
      </c>
      <c r="N222">
        <f>SUM(N204:N220)</f>
        <v>0</v>
      </c>
      <c r="O222">
        <f>SUM(O204:O220)</f>
        <v>0</v>
      </c>
      <c r="P222">
        <f>SUM(P204:P220)</f>
        <v>0</v>
      </c>
      <c r="Q222">
        <f>SUM(Q204:Q220)*1000</f>
        <v>0</v>
      </c>
      <c r="R222">
        <f>SUM(R204:R220)*1000</f>
        <v>0</v>
      </c>
      <c r="S222">
        <f>SUM(S204:S220)*1000</f>
        <v>0</v>
      </c>
      <c r="T222">
        <f>SUM(T204:T220)*1000</f>
        <v>0</v>
      </c>
    </row>
    <row r="223" spans="1:20" x14ac:dyDescent="0.4">
      <c r="A223" t="s">
        <v>141</v>
      </c>
      <c r="L223" t="s">
        <v>78</v>
      </c>
    </row>
    <row r="224" spans="1:20" x14ac:dyDescent="0.4">
      <c r="A224" t="s">
        <v>16</v>
      </c>
      <c r="C224" s="9">
        <v>43.7</v>
      </c>
      <c r="D224">
        <v>7.5</v>
      </c>
      <c r="E224">
        <v>156</v>
      </c>
      <c r="F224">
        <v>10</v>
      </c>
      <c r="G224">
        <v>1042.4000000000001</v>
      </c>
      <c r="H224">
        <v>948.9</v>
      </c>
      <c r="I224">
        <v>1189.4000000000001</v>
      </c>
      <c r="J224">
        <f t="shared" ref="J224:J240" si="110">(G224*12)+I224</f>
        <v>13698.2</v>
      </c>
      <c r="L224">
        <f>IF(AND($F$1=A224,$M$1=$A$223),A224,0)</f>
        <v>0</v>
      </c>
      <c r="M224">
        <f>IFERROR(VLOOKUP(L224,$A$223:$J$240,3,FALSE),0)</f>
        <v>0</v>
      </c>
      <c r="N224">
        <f>IFERROR(VLOOKUP(L224,$A$223:$J$240,4,FALSE),0)</f>
        <v>0</v>
      </c>
      <c r="O224">
        <f>IFERROR(VLOOKUP(L224,$A$223:$J$240,5,FALSE),0)</f>
        <v>0</v>
      </c>
      <c r="P224">
        <f>IFERROR(VLOOKUP(L224,$A$223:$J$240,6,FALSE),0)</f>
        <v>0</v>
      </c>
      <c r="Q224">
        <f>IFERROR(VLOOKUP(L224,$A$223:$J$240,7,FALSE),0)</f>
        <v>0</v>
      </c>
      <c r="R224">
        <f>IFERROR(VLOOKUP(L224,$A$223:$J$240,8,FALSE),0)</f>
        <v>0</v>
      </c>
      <c r="S224">
        <f>IFERROR(VLOOKUP(L224,$A$223:$J$240,9,FALSE),0)</f>
        <v>0</v>
      </c>
      <c r="T224">
        <f>IFERROR(VLOOKUP(L224,$A$223:$J$240,10,FALSE),0)</f>
        <v>0</v>
      </c>
    </row>
    <row r="225" spans="1:20" x14ac:dyDescent="0.4">
      <c r="A225" t="s">
        <v>17</v>
      </c>
      <c r="C225" s="9">
        <v>38.200000000000003</v>
      </c>
      <c r="D225">
        <v>6.1</v>
      </c>
      <c r="E225">
        <v>159</v>
      </c>
      <c r="F225">
        <v>2</v>
      </c>
      <c r="G225">
        <v>744</v>
      </c>
      <c r="H225">
        <v>735.1</v>
      </c>
      <c r="I225">
        <v>507.6</v>
      </c>
      <c r="J225">
        <f t="shared" si="110"/>
        <v>9435.6</v>
      </c>
      <c r="L225">
        <f t="shared" ref="L225:L240" si="111">IF(AND($F$1=A225,$M$1=$A$223),A225,0)</f>
        <v>0</v>
      </c>
      <c r="M225">
        <f t="shared" ref="M225:M240" si="112">IFERROR(VLOOKUP(L225,$A$223:$J$240,3,FALSE),0)</f>
        <v>0</v>
      </c>
      <c r="N225">
        <f t="shared" ref="N225:N240" si="113">IFERROR(VLOOKUP(L225,$A$223:$J$240,4,FALSE),0)</f>
        <v>0</v>
      </c>
      <c r="O225">
        <f t="shared" ref="O225:O240" si="114">IFERROR(VLOOKUP(L225,$A$223:$J$240,5,FALSE),0)</f>
        <v>0</v>
      </c>
      <c r="P225">
        <f t="shared" ref="P225:P240" si="115">IFERROR(VLOOKUP(L225,$A$223:$J$240,6,FALSE),0)</f>
        <v>0</v>
      </c>
      <c r="Q225">
        <f t="shared" ref="Q225:Q240" si="116">IFERROR(VLOOKUP(L225,$A$223:$J$240,7,FALSE),0)</f>
        <v>0</v>
      </c>
      <c r="R225">
        <f t="shared" ref="R225:R240" si="117">IFERROR(VLOOKUP(L225,$A$223:$J$240,8,FALSE),0)</f>
        <v>0</v>
      </c>
      <c r="S225">
        <f t="shared" ref="S225:S240" si="118">IFERROR(VLOOKUP(L225,$A$223:$J$240,9,FALSE),0)</f>
        <v>0</v>
      </c>
      <c r="T225">
        <f t="shared" ref="T225:T240" si="119">IFERROR(VLOOKUP(L225,$A$223:$J$240,10,FALSE),0)</f>
        <v>0</v>
      </c>
    </row>
    <row r="226" spans="1:20" x14ac:dyDescent="0.4">
      <c r="A226" t="s">
        <v>18</v>
      </c>
      <c r="C226" s="9">
        <v>39.9</v>
      </c>
      <c r="D226">
        <v>7</v>
      </c>
      <c r="E226">
        <v>160</v>
      </c>
      <c r="F226">
        <v>8</v>
      </c>
      <c r="G226">
        <v>432.8</v>
      </c>
      <c r="H226">
        <v>408.9</v>
      </c>
      <c r="I226">
        <v>861.1</v>
      </c>
      <c r="J226">
        <f t="shared" si="110"/>
        <v>6054.7000000000007</v>
      </c>
      <c r="L226">
        <f t="shared" si="111"/>
        <v>0</v>
      </c>
      <c r="M226">
        <f t="shared" si="112"/>
        <v>0</v>
      </c>
      <c r="N226">
        <f t="shared" si="113"/>
        <v>0</v>
      </c>
      <c r="O226">
        <f t="shared" si="114"/>
        <v>0</v>
      </c>
      <c r="P226">
        <f t="shared" si="115"/>
        <v>0</v>
      </c>
      <c r="Q226">
        <f t="shared" si="116"/>
        <v>0</v>
      </c>
      <c r="R226">
        <f t="shared" si="117"/>
        <v>0</v>
      </c>
      <c r="S226">
        <f t="shared" si="118"/>
        <v>0</v>
      </c>
      <c r="T226">
        <f t="shared" si="119"/>
        <v>0</v>
      </c>
    </row>
    <row r="227" spans="1:20" x14ac:dyDescent="0.4">
      <c r="A227" t="s">
        <v>19</v>
      </c>
      <c r="C227" s="9">
        <v>37.9</v>
      </c>
      <c r="D227">
        <v>10.6</v>
      </c>
      <c r="E227">
        <v>152</v>
      </c>
      <c r="F227">
        <v>6</v>
      </c>
      <c r="G227">
        <v>389.5</v>
      </c>
      <c r="H227">
        <v>359.3</v>
      </c>
      <c r="I227">
        <v>756.1</v>
      </c>
      <c r="J227">
        <f t="shared" si="110"/>
        <v>5430.1</v>
      </c>
      <c r="L227">
        <f t="shared" si="111"/>
        <v>0</v>
      </c>
      <c r="M227">
        <f t="shared" si="112"/>
        <v>0</v>
      </c>
      <c r="N227">
        <f t="shared" si="113"/>
        <v>0</v>
      </c>
      <c r="O227">
        <f t="shared" si="114"/>
        <v>0</v>
      </c>
      <c r="P227">
        <f t="shared" si="115"/>
        <v>0</v>
      </c>
      <c r="Q227">
        <f t="shared" si="116"/>
        <v>0</v>
      </c>
      <c r="R227">
        <f t="shared" si="117"/>
        <v>0</v>
      </c>
      <c r="S227">
        <f t="shared" si="118"/>
        <v>0</v>
      </c>
      <c r="T227">
        <f t="shared" si="119"/>
        <v>0</v>
      </c>
    </row>
    <row r="228" spans="1:20" x14ac:dyDescent="0.4">
      <c r="A228" t="s">
        <v>21</v>
      </c>
      <c r="C228" s="9">
        <v>40.1</v>
      </c>
      <c r="D228">
        <v>9.1999999999999993</v>
      </c>
      <c r="E228">
        <v>155</v>
      </c>
      <c r="F228">
        <v>5</v>
      </c>
      <c r="G228">
        <v>372.6</v>
      </c>
      <c r="H228">
        <v>335.5</v>
      </c>
      <c r="I228">
        <v>863</v>
      </c>
      <c r="J228">
        <f t="shared" si="110"/>
        <v>5334.2000000000007</v>
      </c>
      <c r="L228">
        <f t="shared" si="111"/>
        <v>0</v>
      </c>
      <c r="M228">
        <f t="shared" si="112"/>
        <v>0</v>
      </c>
      <c r="N228">
        <f t="shared" si="113"/>
        <v>0</v>
      </c>
      <c r="O228">
        <f t="shared" si="114"/>
        <v>0</v>
      </c>
      <c r="P228">
        <f t="shared" si="115"/>
        <v>0</v>
      </c>
      <c r="Q228">
        <f t="shared" si="116"/>
        <v>0</v>
      </c>
      <c r="R228">
        <f t="shared" si="117"/>
        <v>0</v>
      </c>
      <c r="S228">
        <f t="shared" si="118"/>
        <v>0</v>
      </c>
      <c r="T228">
        <f t="shared" si="119"/>
        <v>0</v>
      </c>
    </row>
    <row r="229" spans="1:20" x14ac:dyDescent="0.4">
      <c r="A229" t="s">
        <v>22</v>
      </c>
      <c r="C229" s="9">
        <v>51.4</v>
      </c>
      <c r="D229">
        <v>11.2</v>
      </c>
      <c r="E229">
        <v>150</v>
      </c>
      <c r="F229">
        <v>4</v>
      </c>
      <c r="G229">
        <v>308.3</v>
      </c>
      <c r="H229">
        <v>294.60000000000002</v>
      </c>
      <c r="I229">
        <v>757.1</v>
      </c>
      <c r="J229">
        <f t="shared" si="110"/>
        <v>4456.7000000000007</v>
      </c>
      <c r="L229">
        <f t="shared" si="111"/>
        <v>0</v>
      </c>
      <c r="M229">
        <f t="shared" si="112"/>
        <v>0</v>
      </c>
      <c r="N229">
        <f t="shared" si="113"/>
        <v>0</v>
      </c>
      <c r="O229">
        <f t="shared" si="114"/>
        <v>0</v>
      </c>
      <c r="P229">
        <f t="shared" si="115"/>
        <v>0</v>
      </c>
      <c r="Q229">
        <f t="shared" si="116"/>
        <v>0</v>
      </c>
      <c r="R229">
        <f t="shared" si="117"/>
        <v>0</v>
      </c>
      <c r="S229">
        <f t="shared" si="118"/>
        <v>0</v>
      </c>
      <c r="T229">
        <f t="shared" si="119"/>
        <v>0</v>
      </c>
    </row>
    <row r="230" spans="1:20" x14ac:dyDescent="0.4">
      <c r="A230" t="s">
        <v>23</v>
      </c>
      <c r="C230" s="9">
        <v>45.6</v>
      </c>
      <c r="D230">
        <v>17</v>
      </c>
      <c r="E230">
        <v>152</v>
      </c>
      <c r="F230">
        <v>13</v>
      </c>
      <c r="G230">
        <v>411.6</v>
      </c>
      <c r="H230">
        <v>366.9</v>
      </c>
      <c r="I230">
        <v>979.7</v>
      </c>
      <c r="J230">
        <f t="shared" si="110"/>
        <v>5918.9000000000005</v>
      </c>
      <c r="L230">
        <f t="shared" si="111"/>
        <v>0</v>
      </c>
      <c r="M230">
        <f t="shared" si="112"/>
        <v>0</v>
      </c>
      <c r="N230">
        <f t="shared" si="113"/>
        <v>0</v>
      </c>
      <c r="O230">
        <f t="shared" si="114"/>
        <v>0</v>
      </c>
      <c r="P230">
        <f t="shared" si="115"/>
        <v>0</v>
      </c>
      <c r="Q230">
        <f t="shared" si="116"/>
        <v>0</v>
      </c>
      <c r="R230">
        <f t="shared" si="117"/>
        <v>0</v>
      </c>
      <c r="S230">
        <f t="shared" si="118"/>
        <v>0</v>
      </c>
      <c r="T230">
        <f t="shared" si="119"/>
        <v>0</v>
      </c>
    </row>
    <row r="231" spans="1:20" x14ac:dyDescent="0.4">
      <c r="A231" t="s">
        <v>24</v>
      </c>
      <c r="C231" s="9">
        <v>42</v>
      </c>
      <c r="D231">
        <v>12.4</v>
      </c>
      <c r="E231">
        <v>155</v>
      </c>
      <c r="F231">
        <v>10</v>
      </c>
      <c r="G231">
        <v>343.1</v>
      </c>
      <c r="H231">
        <v>314.60000000000002</v>
      </c>
      <c r="I231">
        <v>826.4</v>
      </c>
      <c r="J231">
        <f t="shared" si="110"/>
        <v>4943.6000000000004</v>
      </c>
      <c r="L231">
        <f t="shared" si="111"/>
        <v>0</v>
      </c>
      <c r="M231">
        <f t="shared" si="112"/>
        <v>0</v>
      </c>
      <c r="N231">
        <f t="shared" si="113"/>
        <v>0</v>
      </c>
      <c r="O231">
        <f t="shared" si="114"/>
        <v>0</v>
      </c>
      <c r="P231">
        <f t="shared" si="115"/>
        <v>0</v>
      </c>
      <c r="Q231">
        <f t="shared" si="116"/>
        <v>0</v>
      </c>
      <c r="R231">
        <f t="shared" si="117"/>
        <v>0</v>
      </c>
      <c r="S231">
        <f t="shared" si="118"/>
        <v>0</v>
      </c>
      <c r="T231">
        <f t="shared" si="119"/>
        <v>0</v>
      </c>
    </row>
    <row r="232" spans="1:20" x14ac:dyDescent="0.4">
      <c r="A232" t="s">
        <v>25</v>
      </c>
      <c r="C232" s="9">
        <v>34</v>
      </c>
      <c r="D232">
        <v>7</v>
      </c>
      <c r="E232">
        <v>157</v>
      </c>
      <c r="F232">
        <v>8</v>
      </c>
      <c r="G232">
        <v>319.39999999999998</v>
      </c>
      <c r="H232">
        <v>298.7</v>
      </c>
      <c r="I232">
        <v>613.1</v>
      </c>
      <c r="J232">
        <f t="shared" si="110"/>
        <v>4445.8999999999996</v>
      </c>
      <c r="L232">
        <f t="shared" si="111"/>
        <v>0</v>
      </c>
      <c r="M232">
        <f t="shared" si="112"/>
        <v>0</v>
      </c>
      <c r="N232">
        <f t="shared" si="113"/>
        <v>0</v>
      </c>
      <c r="O232">
        <f t="shared" si="114"/>
        <v>0</v>
      </c>
      <c r="P232">
        <f t="shared" si="115"/>
        <v>0</v>
      </c>
      <c r="Q232">
        <f t="shared" si="116"/>
        <v>0</v>
      </c>
      <c r="R232">
        <f t="shared" si="117"/>
        <v>0</v>
      </c>
      <c r="S232">
        <f t="shared" si="118"/>
        <v>0</v>
      </c>
      <c r="T232">
        <f t="shared" si="119"/>
        <v>0</v>
      </c>
    </row>
    <row r="233" spans="1:20" x14ac:dyDescent="0.4">
      <c r="A233" t="s">
        <v>26</v>
      </c>
      <c r="C233" s="9">
        <v>30.4</v>
      </c>
      <c r="D233">
        <v>6.4</v>
      </c>
      <c r="E233">
        <v>169</v>
      </c>
      <c r="F233">
        <v>6</v>
      </c>
      <c r="G233">
        <v>280.39999999999998</v>
      </c>
      <c r="H233">
        <v>270.2</v>
      </c>
      <c r="I233">
        <v>488.9</v>
      </c>
      <c r="J233">
        <f t="shared" si="110"/>
        <v>3853.7</v>
      </c>
      <c r="L233">
        <f t="shared" si="111"/>
        <v>0</v>
      </c>
      <c r="M233">
        <f t="shared" si="112"/>
        <v>0</v>
      </c>
      <c r="N233">
        <f t="shared" si="113"/>
        <v>0</v>
      </c>
      <c r="O233">
        <f t="shared" si="114"/>
        <v>0</v>
      </c>
      <c r="P233">
        <f t="shared" si="115"/>
        <v>0</v>
      </c>
      <c r="Q233">
        <f t="shared" si="116"/>
        <v>0</v>
      </c>
      <c r="R233">
        <f t="shared" si="117"/>
        <v>0</v>
      </c>
      <c r="S233">
        <f t="shared" si="118"/>
        <v>0</v>
      </c>
      <c r="T233">
        <f t="shared" si="119"/>
        <v>0</v>
      </c>
    </row>
    <row r="234" spans="1:20" x14ac:dyDescent="0.4">
      <c r="A234" t="s">
        <v>27</v>
      </c>
      <c r="C234" s="9">
        <v>43.7</v>
      </c>
      <c r="D234">
        <v>15.8</v>
      </c>
      <c r="E234">
        <v>162</v>
      </c>
      <c r="F234">
        <v>3</v>
      </c>
      <c r="G234">
        <v>306.8</v>
      </c>
      <c r="H234">
        <v>301.60000000000002</v>
      </c>
      <c r="I234">
        <v>840</v>
      </c>
      <c r="J234">
        <f t="shared" si="110"/>
        <v>4521.6000000000004</v>
      </c>
      <c r="L234">
        <f t="shared" si="111"/>
        <v>0</v>
      </c>
      <c r="M234">
        <f t="shared" si="112"/>
        <v>0</v>
      </c>
      <c r="N234">
        <f t="shared" si="113"/>
        <v>0</v>
      </c>
      <c r="O234">
        <f t="shared" si="114"/>
        <v>0</v>
      </c>
      <c r="P234">
        <f t="shared" si="115"/>
        <v>0</v>
      </c>
      <c r="Q234">
        <f t="shared" si="116"/>
        <v>0</v>
      </c>
      <c r="R234">
        <f t="shared" si="117"/>
        <v>0</v>
      </c>
      <c r="S234">
        <f t="shared" si="118"/>
        <v>0</v>
      </c>
      <c r="T234">
        <f t="shared" si="119"/>
        <v>0</v>
      </c>
    </row>
    <row r="235" spans="1:20" x14ac:dyDescent="0.4">
      <c r="A235" t="s">
        <v>28</v>
      </c>
      <c r="C235" s="9">
        <v>36</v>
      </c>
      <c r="D235">
        <v>7.2</v>
      </c>
      <c r="E235">
        <v>164</v>
      </c>
      <c r="F235">
        <v>4</v>
      </c>
      <c r="G235">
        <v>268.89999999999998</v>
      </c>
      <c r="H235">
        <v>259.60000000000002</v>
      </c>
      <c r="I235">
        <v>518.20000000000005</v>
      </c>
      <c r="J235">
        <f t="shared" si="110"/>
        <v>3745</v>
      </c>
      <c r="L235">
        <f t="shared" si="111"/>
        <v>0</v>
      </c>
      <c r="M235">
        <f t="shared" si="112"/>
        <v>0</v>
      </c>
      <c r="N235">
        <f t="shared" si="113"/>
        <v>0</v>
      </c>
      <c r="O235">
        <f t="shared" si="114"/>
        <v>0</v>
      </c>
      <c r="P235">
        <f t="shared" si="115"/>
        <v>0</v>
      </c>
      <c r="Q235">
        <f t="shared" si="116"/>
        <v>0</v>
      </c>
      <c r="R235">
        <f t="shared" si="117"/>
        <v>0</v>
      </c>
      <c r="S235">
        <f t="shared" si="118"/>
        <v>0</v>
      </c>
      <c r="T235">
        <f t="shared" si="119"/>
        <v>0</v>
      </c>
    </row>
    <row r="236" spans="1:20" x14ac:dyDescent="0.4">
      <c r="A236" t="s">
        <v>29</v>
      </c>
      <c r="C236" s="9">
        <v>36.799999999999997</v>
      </c>
      <c r="D236">
        <v>9</v>
      </c>
      <c r="E236">
        <v>161</v>
      </c>
      <c r="F236">
        <v>3</v>
      </c>
      <c r="G236">
        <v>292.39999999999998</v>
      </c>
      <c r="H236">
        <v>283.2</v>
      </c>
      <c r="I236">
        <v>642.79999999999995</v>
      </c>
      <c r="J236">
        <f t="shared" si="110"/>
        <v>4151.5999999999995</v>
      </c>
      <c r="L236">
        <f t="shared" si="111"/>
        <v>0</v>
      </c>
      <c r="M236">
        <f t="shared" si="112"/>
        <v>0</v>
      </c>
      <c r="N236">
        <f t="shared" si="113"/>
        <v>0</v>
      </c>
      <c r="O236">
        <f t="shared" si="114"/>
        <v>0</v>
      </c>
      <c r="P236">
        <f t="shared" si="115"/>
        <v>0</v>
      </c>
      <c r="Q236">
        <f t="shared" si="116"/>
        <v>0</v>
      </c>
      <c r="R236">
        <f t="shared" si="117"/>
        <v>0</v>
      </c>
      <c r="S236">
        <f t="shared" si="118"/>
        <v>0</v>
      </c>
      <c r="T236">
        <f t="shared" si="119"/>
        <v>0</v>
      </c>
    </row>
    <row r="237" spans="1:20" x14ac:dyDescent="0.4">
      <c r="A237" t="s">
        <v>30</v>
      </c>
      <c r="C237" s="9">
        <v>52.9</v>
      </c>
      <c r="D237">
        <v>10</v>
      </c>
      <c r="E237">
        <v>165</v>
      </c>
      <c r="F237">
        <v>3</v>
      </c>
      <c r="G237">
        <v>318.2</v>
      </c>
      <c r="H237">
        <v>311</v>
      </c>
      <c r="I237">
        <v>605.79999999999995</v>
      </c>
      <c r="J237">
        <f t="shared" si="110"/>
        <v>4424.2</v>
      </c>
      <c r="L237">
        <f t="shared" si="111"/>
        <v>0</v>
      </c>
      <c r="M237">
        <f t="shared" si="112"/>
        <v>0</v>
      </c>
      <c r="N237">
        <f t="shared" si="113"/>
        <v>0</v>
      </c>
      <c r="O237">
        <f t="shared" si="114"/>
        <v>0</v>
      </c>
      <c r="P237">
        <f t="shared" si="115"/>
        <v>0</v>
      </c>
      <c r="Q237">
        <f t="shared" si="116"/>
        <v>0</v>
      </c>
      <c r="R237">
        <f t="shared" si="117"/>
        <v>0</v>
      </c>
      <c r="S237">
        <f t="shared" si="118"/>
        <v>0</v>
      </c>
      <c r="T237">
        <f t="shared" si="119"/>
        <v>0</v>
      </c>
    </row>
    <row r="238" spans="1:20" x14ac:dyDescent="0.4">
      <c r="A238" t="s">
        <v>31</v>
      </c>
      <c r="C238" s="9">
        <v>43.2</v>
      </c>
      <c r="D238">
        <v>8</v>
      </c>
      <c r="E238">
        <v>161</v>
      </c>
      <c r="F238">
        <v>4</v>
      </c>
      <c r="G238">
        <v>274.8</v>
      </c>
      <c r="H238">
        <v>265.5</v>
      </c>
      <c r="I238">
        <v>509.2</v>
      </c>
      <c r="J238">
        <f t="shared" si="110"/>
        <v>3806.8</v>
      </c>
      <c r="L238">
        <f t="shared" si="111"/>
        <v>0</v>
      </c>
      <c r="M238">
        <f t="shared" si="112"/>
        <v>0</v>
      </c>
      <c r="N238">
        <f t="shared" si="113"/>
        <v>0</v>
      </c>
      <c r="O238">
        <f t="shared" si="114"/>
        <v>0</v>
      </c>
      <c r="P238">
        <f t="shared" si="115"/>
        <v>0</v>
      </c>
      <c r="Q238">
        <f t="shared" si="116"/>
        <v>0</v>
      </c>
      <c r="R238">
        <f t="shared" si="117"/>
        <v>0</v>
      </c>
      <c r="S238">
        <f t="shared" si="118"/>
        <v>0</v>
      </c>
      <c r="T238">
        <f t="shared" si="119"/>
        <v>0</v>
      </c>
    </row>
    <row r="239" spans="1:20" x14ac:dyDescent="0.4">
      <c r="A239" t="s">
        <v>32</v>
      </c>
      <c r="C239" s="9">
        <v>50.8</v>
      </c>
      <c r="D239">
        <v>7.7</v>
      </c>
      <c r="E239">
        <v>168</v>
      </c>
      <c r="F239">
        <v>5</v>
      </c>
      <c r="G239">
        <v>299.89999999999998</v>
      </c>
      <c r="H239">
        <v>288.89999999999998</v>
      </c>
      <c r="I239">
        <v>380.3</v>
      </c>
      <c r="J239">
        <f t="shared" si="110"/>
        <v>3979.1</v>
      </c>
      <c r="L239">
        <f t="shared" si="111"/>
        <v>0</v>
      </c>
      <c r="M239">
        <f t="shared" si="112"/>
        <v>0</v>
      </c>
      <c r="N239">
        <f t="shared" si="113"/>
        <v>0</v>
      </c>
      <c r="O239">
        <f t="shared" si="114"/>
        <v>0</v>
      </c>
      <c r="P239">
        <f t="shared" si="115"/>
        <v>0</v>
      </c>
      <c r="Q239">
        <f t="shared" si="116"/>
        <v>0</v>
      </c>
      <c r="R239">
        <f t="shared" si="117"/>
        <v>0</v>
      </c>
      <c r="S239">
        <f t="shared" si="118"/>
        <v>0</v>
      </c>
      <c r="T239">
        <f t="shared" si="119"/>
        <v>0</v>
      </c>
    </row>
    <row r="240" spans="1:20" x14ac:dyDescent="0.4">
      <c r="A240" t="s">
        <v>39</v>
      </c>
      <c r="C240" s="9">
        <v>46.2</v>
      </c>
      <c r="D240">
        <v>10.4</v>
      </c>
      <c r="E240">
        <v>150</v>
      </c>
      <c r="F240">
        <v>2</v>
      </c>
      <c r="G240">
        <v>218.7</v>
      </c>
      <c r="H240">
        <v>213.1</v>
      </c>
      <c r="I240">
        <v>515.29999999999995</v>
      </c>
      <c r="J240">
        <f t="shared" si="110"/>
        <v>3139.7</v>
      </c>
      <c r="L240">
        <f t="shared" si="111"/>
        <v>0</v>
      </c>
      <c r="M240">
        <f t="shared" si="112"/>
        <v>0</v>
      </c>
      <c r="N240">
        <f t="shared" si="113"/>
        <v>0</v>
      </c>
      <c r="O240">
        <f t="shared" si="114"/>
        <v>0</v>
      </c>
      <c r="P240">
        <f t="shared" si="115"/>
        <v>0</v>
      </c>
      <c r="Q240">
        <f t="shared" si="116"/>
        <v>0</v>
      </c>
      <c r="R240">
        <f t="shared" si="117"/>
        <v>0</v>
      </c>
      <c r="S240">
        <f t="shared" si="118"/>
        <v>0</v>
      </c>
      <c r="T240">
        <f t="shared" si="119"/>
        <v>0</v>
      </c>
    </row>
    <row r="242" spans="1:20" x14ac:dyDescent="0.4">
      <c r="M242">
        <f>SUM(M224:M240)</f>
        <v>0</v>
      </c>
      <c r="N242">
        <f>SUM(N224:N240)</f>
        <v>0</v>
      </c>
      <c r="O242">
        <f>SUM(O224:O240)</f>
        <v>0</v>
      </c>
      <c r="P242">
        <f>SUM(P224:P240)</f>
        <v>0</v>
      </c>
      <c r="Q242">
        <f>SUM(Q224:Q240)*1000</f>
        <v>0</v>
      </c>
      <c r="R242">
        <f>SUM(R224:R240)*1000</f>
        <v>0</v>
      </c>
      <c r="S242">
        <f>SUM(S224:S240)*1000</f>
        <v>0</v>
      </c>
      <c r="T242">
        <f>SUM(T224:T240)*1000</f>
        <v>0</v>
      </c>
    </row>
    <row r="243" spans="1:20" x14ac:dyDescent="0.4">
      <c r="A243" t="s">
        <v>142</v>
      </c>
      <c r="L243" t="s">
        <v>78</v>
      </c>
    </row>
    <row r="244" spans="1:20" x14ac:dyDescent="0.4">
      <c r="A244" t="s">
        <v>16</v>
      </c>
      <c r="C244" s="9">
        <v>44</v>
      </c>
      <c r="D244">
        <v>8.6</v>
      </c>
      <c r="E244">
        <v>158</v>
      </c>
      <c r="F244">
        <v>13</v>
      </c>
      <c r="G244">
        <v>871.2</v>
      </c>
      <c r="H244">
        <v>805.5</v>
      </c>
      <c r="I244">
        <v>1078.8</v>
      </c>
      <c r="J244">
        <f t="shared" ref="J244:J260" si="120">(G244*12)+I244</f>
        <v>11533.2</v>
      </c>
      <c r="L244">
        <f>IF(AND($F$1=A244,$M$1=$A$243),A244,0)</f>
        <v>0</v>
      </c>
      <c r="M244">
        <f>IFERROR(VLOOKUP(L244,$A$243:$J$260,3,FALSE),0)</f>
        <v>0</v>
      </c>
      <c r="N244">
        <f>IFERROR(VLOOKUP(L244,$A$243:$J$260,4,FALSE),0)</f>
        <v>0</v>
      </c>
      <c r="O244">
        <f>IFERROR(VLOOKUP(L244,$A$243:$J$260,5,FALSE),0)</f>
        <v>0</v>
      </c>
      <c r="P244">
        <f>IFERROR(VLOOKUP(L244,$A$243:$J$260,6,FALSE),0)</f>
        <v>0</v>
      </c>
      <c r="Q244">
        <f>IFERROR(VLOOKUP(L244,$A$243:$J$260,7,FALSE),0)</f>
        <v>0</v>
      </c>
      <c r="R244">
        <f>IFERROR(VLOOKUP(L244,$A$243:$J$260,8,FALSE),0)</f>
        <v>0</v>
      </c>
      <c r="S244">
        <f>IFERROR(VLOOKUP(L244,$A$243:$J$260,9,FALSE),0)</f>
        <v>0</v>
      </c>
      <c r="T244">
        <f>IFERROR(VLOOKUP(L244,$A$243:$J$260,10,FALSE),0)</f>
        <v>0</v>
      </c>
    </row>
    <row r="245" spans="1:20" x14ac:dyDescent="0.4">
      <c r="A245" t="s">
        <v>17</v>
      </c>
      <c r="C245" s="9">
        <v>38.9</v>
      </c>
      <c r="D245">
        <v>7.2</v>
      </c>
      <c r="E245">
        <v>151</v>
      </c>
      <c r="F245">
        <v>1</v>
      </c>
      <c r="G245">
        <v>543.70000000000005</v>
      </c>
      <c r="H245">
        <v>540.20000000000005</v>
      </c>
      <c r="I245">
        <v>855.6</v>
      </c>
      <c r="J245">
        <f t="shared" si="120"/>
        <v>7380.0000000000009</v>
      </c>
      <c r="L245">
        <f t="shared" ref="L245:L260" si="121">IF(AND($F$1=A245,$M$1=$A$243),A245,0)</f>
        <v>0</v>
      </c>
      <c r="M245">
        <f t="shared" ref="M245:M260" si="122">IFERROR(VLOOKUP(L245,$A$243:$J$260,3,FALSE),0)</f>
        <v>0</v>
      </c>
      <c r="N245">
        <f t="shared" ref="N245:N260" si="123">IFERROR(VLOOKUP(L245,$A$243:$J$260,4,FALSE),0)</f>
        <v>0</v>
      </c>
      <c r="O245">
        <f t="shared" ref="O245:O260" si="124">IFERROR(VLOOKUP(L245,$A$243:$J$260,5,FALSE),0)</f>
        <v>0</v>
      </c>
      <c r="P245">
        <f t="shared" ref="P245:P260" si="125">IFERROR(VLOOKUP(L245,$A$243:$J$260,6,FALSE),0)</f>
        <v>0</v>
      </c>
      <c r="Q245">
        <f t="shared" ref="Q245:Q260" si="126">IFERROR(VLOOKUP(L245,$A$243:$J$260,7,FALSE),0)</f>
        <v>0</v>
      </c>
      <c r="R245">
        <f t="shared" ref="R245:R260" si="127">IFERROR(VLOOKUP(L245,$A$243:$J$260,8,FALSE),0)</f>
        <v>0</v>
      </c>
      <c r="S245">
        <f t="shared" ref="S245:S260" si="128">IFERROR(VLOOKUP(L245,$A$243:$J$260,9,FALSE),0)</f>
        <v>0</v>
      </c>
      <c r="T245">
        <f t="shared" ref="T245:T260" si="129">IFERROR(VLOOKUP(L245,$A$243:$J$260,10,FALSE),0)</f>
        <v>0</v>
      </c>
    </row>
    <row r="246" spans="1:20" x14ac:dyDescent="0.4">
      <c r="A246" t="s">
        <v>18</v>
      </c>
      <c r="C246" s="9">
        <v>40</v>
      </c>
      <c r="D246">
        <v>8.5</v>
      </c>
      <c r="E246">
        <v>158</v>
      </c>
      <c r="F246">
        <v>10</v>
      </c>
      <c r="G246">
        <v>415</v>
      </c>
      <c r="H246">
        <v>383.6</v>
      </c>
      <c r="I246">
        <v>962.7</v>
      </c>
      <c r="J246">
        <f t="shared" si="120"/>
        <v>5942.7</v>
      </c>
      <c r="L246">
        <f t="shared" si="121"/>
        <v>0</v>
      </c>
      <c r="M246">
        <f t="shared" si="122"/>
        <v>0</v>
      </c>
      <c r="N246">
        <f t="shared" si="123"/>
        <v>0</v>
      </c>
      <c r="O246">
        <f t="shared" si="124"/>
        <v>0</v>
      </c>
      <c r="P246">
        <f t="shared" si="125"/>
        <v>0</v>
      </c>
      <c r="Q246">
        <f t="shared" si="126"/>
        <v>0</v>
      </c>
      <c r="R246">
        <f t="shared" si="127"/>
        <v>0</v>
      </c>
      <c r="S246">
        <f t="shared" si="128"/>
        <v>0</v>
      </c>
      <c r="T246">
        <f t="shared" si="129"/>
        <v>0</v>
      </c>
    </row>
    <row r="247" spans="1:20" x14ac:dyDescent="0.4">
      <c r="A247" t="s">
        <v>19</v>
      </c>
      <c r="C247" s="9">
        <v>44.3</v>
      </c>
      <c r="D247">
        <v>7.6</v>
      </c>
      <c r="E247">
        <v>155</v>
      </c>
      <c r="F247">
        <v>5</v>
      </c>
      <c r="G247">
        <v>331.2</v>
      </c>
      <c r="H247">
        <v>317.39999999999998</v>
      </c>
      <c r="I247">
        <v>1074.0999999999999</v>
      </c>
      <c r="J247">
        <f t="shared" si="120"/>
        <v>5048.5</v>
      </c>
      <c r="L247">
        <f t="shared" si="121"/>
        <v>0</v>
      </c>
      <c r="M247">
        <f t="shared" si="122"/>
        <v>0</v>
      </c>
      <c r="N247">
        <f t="shared" si="123"/>
        <v>0</v>
      </c>
      <c r="O247">
        <f t="shared" si="124"/>
        <v>0</v>
      </c>
      <c r="P247">
        <f t="shared" si="125"/>
        <v>0</v>
      </c>
      <c r="Q247">
        <f t="shared" si="126"/>
        <v>0</v>
      </c>
      <c r="R247">
        <f t="shared" si="127"/>
        <v>0</v>
      </c>
      <c r="S247">
        <f t="shared" si="128"/>
        <v>0</v>
      </c>
      <c r="T247">
        <f t="shared" si="129"/>
        <v>0</v>
      </c>
    </row>
    <row r="248" spans="1:20" x14ac:dyDescent="0.4">
      <c r="A248" t="s">
        <v>21</v>
      </c>
      <c r="C248" s="9">
        <v>40.299999999999997</v>
      </c>
      <c r="D248">
        <v>7.6</v>
      </c>
      <c r="E248">
        <v>153</v>
      </c>
      <c r="F248">
        <v>6</v>
      </c>
      <c r="G248">
        <v>375.3</v>
      </c>
      <c r="H248">
        <v>344.5</v>
      </c>
      <c r="I248">
        <v>912.8</v>
      </c>
      <c r="J248">
        <f t="shared" si="120"/>
        <v>5416.4000000000005</v>
      </c>
      <c r="L248">
        <f t="shared" si="121"/>
        <v>0</v>
      </c>
      <c r="M248">
        <f t="shared" si="122"/>
        <v>0</v>
      </c>
      <c r="N248">
        <f t="shared" si="123"/>
        <v>0</v>
      </c>
      <c r="O248">
        <f t="shared" si="124"/>
        <v>0</v>
      </c>
      <c r="P248">
        <f t="shared" si="125"/>
        <v>0</v>
      </c>
      <c r="Q248">
        <f t="shared" si="126"/>
        <v>0</v>
      </c>
      <c r="R248">
        <f t="shared" si="127"/>
        <v>0</v>
      </c>
      <c r="S248">
        <f t="shared" si="128"/>
        <v>0</v>
      </c>
      <c r="T248">
        <f t="shared" si="129"/>
        <v>0</v>
      </c>
    </row>
    <row r="249" spans="1:20" x14ac:dyDescent="0.4">
      <c r="A249" t="s">
        <v>22</v>
      </c>
      <c r="C249" s="9">
        <v>49.4</v>
      </c>
      <c r="D249">
        <v>9</v>
      </c>
      <c r="E249">
        <v>155</v>
      </c>
      <c r="F249">
        <v>4</v>
      </c>
      <c r="G249">
        <v>343.5</v>
      </c>
      <c r="H249">
        <v>315.39999999999998</v>
      </c>
      <c r="I249">
        <v>619.70000000000005</v>
      </c>
      <c r="J249">
        <f t="shared" si="120"/>
        <v>4741.7</v>
      </c>
      <c r="L249">
        <f t="shared" si="121"/>
        <v>0</v>
      </c>
      <c r="M249">
        <f t="shared" si="122"/>
        <v>0</v>
      </c>
      <c r="N249">
        <f t="shared" si="123"/>
        <v>0</v>
      </c>
      <c r="O249">
        <f t="shared" si="124"/>
        <v>0</v>
      </c>
      <c r="P249">
        <f t="shared" si="125"/>
        <v>0</v>
      </c>
      <c r="Q249">
        <f t="shared" si="126"/>
        <v>0</v>
      </c>
      <c r="R249">
        <f t="shared" si="127"/>
        <v>0</v>
      </c>
      <c r="S249">
        <f t="shared" si="128"/>
        <v>0</v>
      </c>
      <c r="T249">
        <f t="shared" si="129"/>
        <v>0</v>
      </c>
    </row>
    <row r="250" spans="1:20" x14ac:dyDescent="0.4">
      <c r="A250" t="s">
        <v>23</v>
      </c>
      <c r="C250" s="9">
        <v>43.1</v>
      </c>
      <c r="D250">
        <v>11.3</v>
      </c>
      <c r="E250">
        <v>157</v>
      </c>
      <c r="F250">
        <v>8</v>
      </c>
      <c r="G250">
        <v>396.3</v>
      </c>
      <c r="H250">
        <v>367.9</v>
      </c>
      <c r="I250">
        <v>1143.0999999999999</v>
      </c>
      <c r="J250">
        <f t="shared" si="120"/>
        <v>5898.7000000000007</v>
      </c>
      <c r="L250" t="str">
        <f t="shared" si="121"/>
        <v>診療放射線技師</v>
      </c>
      <c r="M250">
        <f t="shared" si="122"/>
        <v>43.1</v>
      </c>
      <c r="N250">
        <f t="shared" si="123"/>
        <v>11.3</v>
      </c>
      <c r="O250">
        <f t="shared" si="124"/>
        <v>157</v>
      </c>
      <c r="P250">
        <f t="shared" si="125"/>
        <v>8</v>
      </c>
      <c r="Q250">
        <f t="shared" si="126"/>
        <v>396.3</v>
      </c>
      <c r="R250">
        <f t="shared" si="127"/>
        <v>367.9</v>
      </c>
      <c r="S250">
        <f t="shared" si="128"/>
        <v>1143.0999999999999</v>
      </c>
      <c r="T250">
        <f t="shared" si="129"/>
        <v>5898.7000000000007</v>
      </c>
    </row>
    <row r="251" spans="1:20" x14ac:dyDescent="0.4">
      <c r="A251" t="s">
        <v>24</v>
      </c>
      <c r="C251" s="9">
        <v>41.3</v>
      </c>
      <c r="D251">
        <v>12.2</v>
      </c>
      <c r="E251">
        <v>151</v>
      </c>
      <c r="F251">
        <v>11</v>
      </c>
      <c r="G251">
        <v>351.4</v>
      </c>
      <c r="H251">
        <v>315.2</v>
      </c>
      <c r="I251">
        <v>863.4</v>
      </c>
      <c r="J251">
        <f t="shared" si="120"/>
        <v>5080.1999999999989</v>
      </c>
      <c r="L251">
        <f t="shared" si="121"/>
        <v>0</v>
      </c>
      <c r="M251">
        <f t="shared" si="122"/>
        <v>0</v>
      </c>
      <c r="N251">
        <f t="shared" si="123"/>
        <v>0</v>
      </c>
      <c r="O251">
        <f t="shared" si="124"/>
        <v>0</v>
      </c>
      <c r="P251">
        <f t="shared" si="125"/>
        <v>0</v>
      </c>
      <c r="Q251">
        <f t="shared" si="126"/>
        <v>0</v>
      </c>
      <c r="R251">
        <f t="shared" si="127"/>
        <v>0</v>
      </c>
      <c r="S251">
        <f t="shared" si="128"/>
        <v>0</v>
      </c>
      <c r="T251">
        <f t="shared" si="129"/>
        <v>0</v>
      </c>
    </row>
    <row r="252" spans="1:20" x14ac:dyDescent="0.4">
      <c r="A252" t="s">
        <v>25</v>
      </c>
      <c r="C252" s="9">
        <v>38.6</v>
      </c>
      <c r="D252">
        <v>6.4</v>
      </c>
      <c r="E252">
        <v>156</v>
      </c>
      <c r="F252">
        <v>6</v>
      </c>
      <c r="G252">
        <v>322.39999999999998</v>
      </c>
      <c r="H252">
        <v>308.2</v>
      </c>
      <c r="I252">
        <v>644.70000000000005</v>
      </c>
      <c r="J252">
        <f t="shared" si="120"/>
        <v>4513.5</v>
      </c>
      <c r="L252">
        <f t="shared" si="121"/>
        <v>0</v>
      </c>
      <c r="M252">
        <f t="shared" si="122"/>
        <v>0</v>
      </c>
      <c r="N252">
        <f t="shared" si="123"/>
        <v>0</v>
      </c>
      <c r="O252">
        <f t="shared" si="124"/>
        <v>0</v>
      </c>
      <c r="P252">
        <f t="shared" si="125"/>
        <v>0</v>
      </c>
      <c r="Q252">
        <f t="shared" si="126"/>
        <v>0</v>
      </c>
      <c r="R252">
        <f t="shared" si="127"/>
        <v>0</v>
      </c>
      <c r="S252">
        <f t="shared" si="128"/>
        <v>0</v>
      </c>
      <c r="T252">
        <f t="shared" si="129"/>
        <v>0</v>
      </c>
    </row>
    <row r="253" spans="1:20" x14ac:dyDescent="0.4">
      <c r="A253" t="s">
        <v>26</v>
      </c>
      <c r="C253" s="9">
        <v>35.700000000000003</v>
      </c>
      <c r="D253">
        <v>5.4</v>
      </c>
      <c r="E253">
        <v>164</v>
      </c>
      <c r="F253">
        <v>5</v>
      </c>
      <c r="G253">
        <v>292.39999999999998</v>
      </c>
      <c r="H253">
        <v>285</v>
      </c>
      <c r="I253">
        <v>561.29999999999995</v>
      </c>
      <c r="J253">
        <f t="shared" si="120"/>
        <v>4070.0999999999995</v>
      </c>
      <c r="L253">
        <f t="shared" si="121"/>
        <v>0</v>
      </c>
      <c r="M253">
        <f t="shared" si="122"/>
        <v>0</v>
      </c>
      <c r="N253">
        <f t="shared" si="123"/>
        <v>0</v>
      </c>
      <c r="O253">
        <f t="shared" si="124"/>
        <v>0</v>
      </c>
      <c r="P253">
        <f t="shared" si="125"/>
        <v>0</v>
      </c>
      <c r="Q253">
        <f t="shared" si="126"/>
        <v>0</v>
      </c>
      <c r="R253">
        <f t="shared" si="127"/>
        <v>0</v>
      </c>
      <c r="S253">
        <f t="shared" si="128"/>
        <v>0</v>
      </c>
      <c r="T253">
        <f t="shared" si="129"/>
        <v>0</v>
      </c>
    </row>
    <row r="254" spans="1:20" x14ac:dyDescent="0.4">
      <c r="A254" t="s">
        <v>27</v>
      </c>
      <c r="C254" s="9">
        <v>45.2</v>
      </c>
      <c r="D254">
        <v>15</v>
      </c>
      <c r="E254">
        <v>162</v>
      </c>
      <c r="F254">
        <v>6</v>
      </c>
      <c r="G254">
        <v>364</v>
      </c>
      <c r="H254">
        <v>337.8</v>
      </c>
      <c r="I254">
        <v>1685.8</v>
      </c>
      <c r="J254">
        <f t="shared" si="120"/>
        <v>6053.8</v>
      </c>
      <c r="L254">
        <f t="shared" si="121"/>
        <v>0</v>
      </c>
      <c r="M254">
        <f t="shared" si="122"/>
        <v>0</v>
      </c>
      <c r="N254">
        <f t="shared" si="123"/>
        <v>0</v>
      </c>
      <c r="O254">
        <f t="shared" si="124"/>
        <v>0</v>
      </c>
      <c r="P254">
        <f t="shared" si="125"/>
        <v>0</v>
      </c>
      <c r="Q254">
        <f t="shared" si="126"/>
        <v>0</v>
      </c>
      <c r="R254">
        <f t="shared" si="127"/>
        <v>0</v>
      </c>
      <c r="S254">
        <f t="shared" si="128"/>
        <v>0</v>
      </c>
      <c r="T254">
        <f t="shared" si="129"/>
        <v>0</v>
      </c>
    </row>
    <row r="255" spans="1:20" x14ac:dyDescent="0.4">
      <c r="A255" t="s">
        <v>28</v>
      </c>
      <c r="C255" s="9">
        <v>36.700000000000003</v>
      </c>
      <c r="D255">
        <v>7.7</v>
      </c>
      <c r="E255">
        <v>164</v>
      </c>
      <c r="F255">
        <v>5</v>
      </c>
      <c r="G255">
        <v>281.8</v>
      </c>
      <c r="H255">
        <v>271.7</v>
      </c>
      <c r="I255">
        <v>664.7</v>
      </c>
      <c r="J255">
        <f t="shared" si="120"/>
        <v>4046.3</v>
      </c>
      <c r="L255">
        <f t="shared" si="121"/>
        <v>0</v>
      </c>
      <c r="M255">
        <f t="shared" si="122"/>
        <v>0</v>
      </c>
      <c r="N255">
        <f t="shared" si="123"/>
        <v>0</v>
      </c>
      <c r="O255">
        <f t="shared" si="124"/>
        <v>0</v>
      </c>
      <c r="P255">
        <f t="shared" si="125"/>
        <v>0</v>
      </c>
      <c r="Q255">
        <f t="shared" si="126"/>
        <v>0</v>
      </c>
      <c r="R255">
        <f t="shared" si="127"/>
        <v>0</v>
      </c>
      <c r="S255">
        <f t="shared" si="128"/>
        <v>0</v>
      </c>
      <c r="T255">
        <f t="shared" si="129"/>
        <v>0</v>
      </c>
    </row>
    <row r="256" spans="1:20" x14ac:dyDescent="0.4">
      <c r="A256" t="s">
        <v>29</v>
      </c>
      <c r="C256" s="9">
        <v>37.6</v>
      </c>
      <c r="D256">
        <v>6.8</v>
      </c>
      <c r="E256">
        <v>167</v>
      </c>
      <c r="F256">
        <v>2</v>
      </c>
      <c r="G256">
        <v>298.60000000000002</v>
      </c>
      <c r="H256">
        <v>294.10000000000002</v>
      </c>
      <c r="I256">
        <v>897.4</v>
      </c>
      <c r="J256">
        <f t="shared" si="120"/>
        <v>4480.6000000000004</v>
      </c>
      <c r="L256">
        <f t="shared" si="121"/>
        <v>0</v>
      </c>
      <c r="M256">
        <f t="shared" si="122"/>
        <v>0</v>
      </c>
      <c r="N256">
        <f t="shared" si="123"/>
        <v>0</v>
      </c>
      <c r="O256">
        <f t="shared" si="124"/>
        <v>0</v>
      </c>
      <c r="P256">
        <f t="shared" si="125"/>
        <v>0</v>
      </c>
      <c r="Q256">
        <f t="shared" si="126"/>
        <v>0</v>
      </c>
      <c r="R256">
        <f t="shared" si="127"/>
        <v>0</v>
      </c>
      <c r="S256">
        <f t="shared" si="128"/>
        <v>0</v>
      </c>
      <c r="T256">
        <f t="shared" si="129"/>
        <v>0</v>
      </c>
    </row>
    <row r="257" spans="1:20" x14ac:dyDescent="0.4">
      <c r="A257" t="s">
        <v>30</v>
      </c>
      <c r="C257" s="9">
        <v>51.5</v>
      </c>
      <c r="D257">
        <v>8.1999999999999993</v>
      </c>
      <c r="E257">
        <v>168</v>
      </c>
      <c r="F257">
        <v>5</v>
      </c>
      <c r="G257">
        <v>324.8</v>
      </c>
      <c r="H257">
        <v>313</v>
      </c>
      <c r="I257">
        <v>645.70000000000005</v>
      </c>
      <c r="J257">
        <f t="shared" si="120"/>
        <v>4543.3</v>
      </c>
      <c r="L257">
        <f t="shared" si="121"/>
        <v>0</v>
      </c>
      <c r="M257">
        <f t="shared" si="122"/>
        <v>0</v>
      </c>
      <c r="N257">
        <f t="shared" si="123"/>
        <v>0</v>
      </c>
      <c r="O257">
        <f t="shared" si="124"/>
        <v>0</v>
      </c>
      <c r="P257">
        <f t="shared" si="125"/>
        <v>0</v>
      </c>
      <c r="Q257">
        <f t="shared" si="126"/>
        <v>0</v>
      </c>
      <c r="R257">
        <f t="shared" si="127"/>
        <v>0</v>
      </c>
      <c r="S257">
        <f t="shared" si="128"/>
        <v>0</v>
      </c>
      <c r="T257">
        <f t="shared" si="129"/>
        <v>0</v>
      </c>
    </row>
    <row r="258" spans="1:20" x14ac:dyDescent="0.4">
      <c r="A258" t="s">
        <v>31</v>
      </c>
      <c r="C258" s="9">
        <v>43.9</v>
      </c>
      <c r="D258">
        <v>6.5</v>
      </c>
      <c r="E258">
        <v>160</v>
      </c>
      <c r="F258">
        <v>8</v>
      </c>
      <c r="G258">
        <v>291.10000000000002</v>
      </c>
      <c r="H258">
        <v>268.39999999999998</v>
      </c>
      <c r="I258">
        <v>514.29999999999995</v>
      </c>
      <c r="J258">
        <f t="shared" si="120"/>
        <v>4007.5</v>
      </c>
      <c r="L258">
        <f t="shared" si="121"/>
        <v>0</v>
      </c>
      <c r="M258">
        <f t="shared" si="122"/>
        <v>0</v>
      </c>
      <c r="N258">
        <f t="shared" si="123"/>
        <v>0</v>
      </c>
      <c r="O258">
        <f t="shared" si="124"/>
        <v>0</v>
      </c>
      <c r="P258">
        <f t="shared" si="125"/>
        <v>0</v>
      </c>
      <c r="Q258">
        <f t="shared" si="126"/>
        <v>0</v>
      </c>
      <c r="R258">
        <f t="shared" si="127"/>
        <v>0</v>
      </c>
      <c r="S258">
        <f t="shared" si="128"/>
        <v>0</v>
      </c>
      <c r="T258">
        <f t="shared" si="129"/>
        <v>0</v>
      </c>
    </row>
    <row r="259" spans="1:20" x14ac:dyDescent="0.4">
      <c r="A259" t="s">
        <v>32</v>
      </c>
      <c r="C259" s="9">
        <v>41.9</v>
      </c>
      <c r="D259">
        <v>5.6</v>
      </c>
      <c r="E259">
        <v>171</v>
      </c>
      <c r="F259">
        <v>1</v>
      </c>
      <c r="G259">
        <v>283.2</v>
      </c>
      <c r="H259">
        <v>278.5</v>
      </c>
      <c r="I259">
        <v>348.9</v>
      </c>
      <c r="J259">
        <f t="shared" si="120"/>
        <v>3747.2999999999997</v>
      </c>
      <c r="L259">
        <f t="shared" si="121"/>
        <v>0</v>
      </c>
      <c r="M259">
        <f t="shared" si="122"/>
        <v>0</v>
      </c>
      <c r="N259">
        <f t="shared" si="123"/>
        <v>0</v>
      </c>
      <c r="O259">
        <f t="shared" si="124"/>
        <v>0</v>
      </c>
      <c r="P259">
        <f t="shared" si="125"/>
        <v>0</v>
      </c>
      <c r="Q259">
        <f t="shared" si="126"/>
        <v>0</v>
      </c>
      <c r="R259">
        <f t="shared" si="127"/>
        <v>0</v>
      </c>
      <c r="S259">
        <f t="shared" si="128"/>
        <v>0</v>
      </c>
      <c r="T259">
        <f t="shared" si="129"/>
        <v>0</v>
      </c>
    </row>
    <row r="260" spans="1:20" x14ac:dyDescent="0.4">
      <c r="A260" t="s">
        <v>39</v>
      </c>
      <c r="C260" s="9">
        <v>45.1</v>
      </c>
      <c r="D260">
        <v>7.7</v>
      </c>
      <c r="E260">
        <v>154</v>
      </c>
      <c r="F260">
        <v>3</v>
      </c>
      <c r="G260">
        <v>252.6</v>
      </c>
      <c r="H260">
        <v>239.4</v>
      </c>
      <c r="I260">
        <v>436.7</v>
      </c>
      <c r="J260">
        <f t="shared" si="120"/>
        <v>3467.8999999999996</v>
      </c>
      <c r="L260">
        <f t="shared" si="121"/>
        <v>0</v>
      </c>
      <c r="M260">
        <f t="shared" si="122"/>
        <v>0</v>
      </c>
      <c r="N260">
        <f t="shared" si="123"/>
        <v>0</v>
      </c>
      <c r="O260">
        <f t="shared" si="124"/>
        <v>0</v>
      </c>
      <c r="P260">
        <f t="shared" si="125"/>
        <v>0</v>
      </c>
      <c r="Q260">
        <f t="shared" si="126"/>
        <v>0</v>
      </c>
      <c r="R260">
        <f t="shared" si="127"/>
        <v>0</v>
      </c>
      <c r="S260">
        <f t="shared" si="128"/>
        <v>0</v>
      </c>
      <c r="T260">
        <f t="shared" si="129"/>
        <v>0</v>
      </c>
    </row>
    <row r="262" spans="1:20" x14ac:dyDescent="0.4">
      <c r="M262">
        <f>SUM(M244:M260)</f>
        <v>43.1</v>
      </c>
      <c r="N262">
        <f>SUM(N244:N260)</f>
        <v>11.3</v>
      </c>
      <c r="O262">
        <f>SUM(O244:O260)</f>
        <v>157</v>
      </c>
      <c r="P262">
        <f>SUM(P244:P260)</f>
        <v>8</v>
      </c>
      <c r="Q262">
        <f>SUM(Q244:Q260)*1000</f>
        <v>396300</v>
      </c>
      <c r="R262">
        <f>SUM(R244:R260)*1000</f>
        <v>367900</v>
      </c>
      <c r="S262">
        <f>SUM(S244:S260)*1000</f>
        <v>1143100</v>
      </c>
      <c r="T262">
        <f>SUM(T244:T260)*1000</f>
        <v>5898700.0000000009</v>
      </c>
    </row>
    <row r="263" spans="1:20" x14ac:dyDescent="0.4">
      <c r="A263" t="s">
        <v>143</v>
      </c>
      <c r="L263" t="s">
        <v>78</v>
      </c>
    </row>
    <row r="264" spans="1:20" x14ac:dyDescent="0.4">
      <c r="A264" t="s">
        <v>16</v>
      </c>
      <c r="C264" s="9">
        <v>43.6</v>
      </c>
      <c r="D264">
        <v>8.3000000000000007</v>
      </c>
      <c r="E264">
        <v>159</v>
      </c>
      <c r="F264">
        <v>15</v>
      </c>
      <c r="G264">
        <v>999.4</v>
      </c>
      <c r="H264">
        <v>893.9</v>
      </c>
      <c r="I264">
        <v>1298.2</v>
      </c>
      <c r="J264">
        <f t="shared" ref="J264:J280" si="130">(G264*12)+I264</f>
        <v>13291</v>
      </c>
      <c r="L264">
        <f>IF(AND($F$1=A264,$M$1=$A$263),A264,0)</f>
        <v>0</v>
      </c>
      <c r="M264">
        <f>IFERROR(VLOOKUP(L264,$A$263:$J$280,3,FALSE),0)</f>
        <v>0</v>
      </c>
      <c r="N264">
        <f>IFERROR(VLOOKUP(L264,$A$263:$J$280,4,FALSE),0)</f>
        <v>0</v>
      </c>
      <c r="O264">
        <f>IFERROR(VLOOKUP(L264,$A$263:$J$280,5,FALSE),0)</f>
        <v>0</v>
      </c>
      <c r="P264">
        <f>IFERROR(VLOOKUP(L264,$A$263:$J$280,6,FALSE),0)</f>
        <v>0</v>
      </c>
      <c r="Q264">
        <f>IFERROR(VLOOKUP(L264,$A$263:$J$280,7,FALSE),0)</f>
        <v>0</v>
      </c>
      <c r="R264">
        <f>IFERROR(VLOOKUP(L264,$A$263:$J$280,8,FALSE),0)</f>
        <v>0</v>
      </c>
      <c r="S264">
        <f>IFERROR(VLOOKUP(L264,$A$263:$J$280,9,FALSE),0)</f>
        <v>0</v>
      </c>
      <c r="T264">
        <f>IFERROR(VLOOKUP(L264,$A$263:$J$280,10,FALSE),0)</f>
        <v>0</v>
      </c>
    </row>
    <row r="265" spans="1:20" x14ac:dyDescent="0.4">
      <c r="A265" t="s">
        <v>17</v>
      </c>
      <c r="C265" s="9">
        <v>35.200000000000003</v>
      </c>
      <c r="D265">
        <v>6</v>
      </c>
      <c r="E265">
        <v>167</v>
      </c>
      <c r="F265">
        <v>1</v>
      </c>
      <c r="G265">
        <v>459.5</v>
      </c>
      <c r="H265">
        <v>454.7</v>
      </c>
      <c r="I265">
        <v>87.5</v>
      </c>
      <c r="J265">
        <f t="shared" si="130"/>
        <v>5601.5</v>
      </c>
      <c r="L265">
        <f t="shared" ref="L265:L280" si="131">IF(AND($F$1=A265,$M$1=$A$263),A265,0)</f>
        <v>0</v>
      </c>
      <c r="M265">
        <f t="shared" ref="M265:M280" si="132">IFERROR(VLOOKUP(L265,$A$263:$J$280,3,FALSE),0)</f>
        <v>0</v>
      </c>
      <c r="N265">
        <f t="shared" ref="N265:N280" si="133">IFERROR(VLOOKUP(L265,$A$263:$J$280,4,FALSE),0)</f>
        <v>0</v>
      </c>
      <c r="O265">
        <f t="shared" ref="O265:O280" si="134">IFERROR(VLOOKUP(L265,$A$263:$J$280,5,FALSE),0)</f>
        <v>0</v>
      </c>
      <c r="P265">
        <f t="shared" ref="P265:P280" si="135">IFERROR(VLOOKUP(L265,$A$263:$J$280,6,FALSE),0)</f>
        <v>0</v>
      </c>
      <c r="Q265">
        <f t="shared" ref="Q265:Q280" si="136">IFERROR(VLOOKUP(L265,$A$263:$J$280,7,FALSE),0)</f>
        <v>0</v>
      </c>
      <c r="R265">
        <f t="shared" ref="R265:R280" si="137">IFERROR(VLOOKUP(L265,$A$263:$J$280,8,FALSE),0)</f>
        <v>0</v>
      </c>
      <c r="S265">
        <f t="shared" ref="S265:S280" si="138">IFERROR(VLOOKUP(L265,$A$263:$J$280,9,FALSE),0)</f>
        <v>0</v>
      </c>
      <c r="T265">
        <f t="shared" ref="T265:T280" si="139">IFERROR(VLOOKUP(L265,$A$263:$J$280,10,FALSE),0)</f>
        <v>0</v>
      </c>
    </row>
    <row r="266" spans="1:20" x14ac:dyDescent="0.4">
      <c r="A266" t="s">
        <v>18</v>
      </c>
      <c r="C266" s="9">
        <v>43.6</v>
      </c>
      <c r="D266">
        <v>10.3</v>
      </c>
      <c r="E266">
        <v>159</v>
      </c>
      <c r="F266">
        <v>9</v>
      </c>
      <c r="G266">
        <v>414.9</v>
      </c>
      <c r="H266">
        <v>389.9</v>
      </c>
      <c r="I266">
        <v>1018.7</v>
      </c>
      <c r="J266">
        <f t="shared" si="130"/>
        <v>5997.4999999999991</v>
      </c>
      <c r="L266">
        <f t="shared" si="131"/>
        <v>0</v>
      </c>
      <c r="M266">
        <f t="shared" si="132"/>
        <v>0</v>
      </c>
      <c r="N266">
        <f t="shared" si="133"/>
        <v>0</v>
      </c>
      <c r="O266">
        <f t="shared" si="134"/>
        <v>0</v>
      </c>
      <c r="P266">
        <f t="shared" si="135"/>
        <v>0</v>
      </c>
      <c r="Q266">
        <f t="shared" si="136"/>
        <v>0</v>
      </c>
      <c r="R266">
        <f t="shared" si="137"/>
        <v>0</v>
      </c>
      <c r="S266">
        <f t="shared" si="138"/>
        <v>0</v>
      </c>
      <c r="T266">
        <f t="shared" si="139"/>
        <v>0</v>
      </c>
    </row>
    <row r="267" spans="1:20" x14ac:dyDescent="0.4">
      <c r="A267" t="s">
        <v>19</v>
      </c>
      <c r="C267" s="9">
        <v>37.9</v>
      </c>
      <c r="D267">
        <v>8.9</v>
      </c>
      <c r="E267">
        <v>148</v>
      </c>
      <c r="F267">
        <v>10</v>
      </c>
      <c r="G267">
        <v>362.6</v>
      </c>
      <c r="H267">
        <v>324</v>
      </c>
      <c r="I267">
        <v>1120.7</v>
      </c>
      <c r="J267">
        <f t="shared" si="130"/>
        <v>5471.9000000000005</v>
      </c>
      <c r="L267">
        <f t="shared" si="131"/>
        <v>0</v>
      </c>
      <c r="M267">
        <f t="shared" si="132"/>
        <v>0</v>
      </c>
      <c r="N267">
        <f t="shared" si="133"/>
        <v>0</v>
      </c>
      <c r="O267">
        <f t="shared" si="134"/>
        <v>0</v>
      </c>
      <c r="P267">
        <f t="shared" si="135"/>
        <v>0</v>
      </c>
      <c r="Q267">
        <f t="shared" si="136"/>
        <v>0</v>
      </c>
      <c r="R267">
        <f t="shared" si="137"/>
        <v>0</v>
      </c>
      <c r="S267">
        <f t="shared" si="138"/>
        <v>0</v>
      </c>
      <c r="T267">
        <f t="shared" si="139"/>
        <v>0</v>
      </c>
    </row>
    <row r="268" spans="1:20" x14ac:dyDescent="0.4">
      <c r="A268" t="s">
        <v>21</v>
      </c>
      <c r="C268" s="9">
        <v>40.9</v>
      </c>
      <c r="D268">
        <v>7.6</v>
      </c>
      <c r="E268">
        <v>157</v>
      </c>
      <c r="F268">
        <v>6</v>
      </c>
      <c r="G268">
        <v>364.3</v>
      </c>
      <c r="H268">
        <v>327.60000000000002</v>
      </c>
      <c r="I268">
        <v>780.4</v>
      </c>
      <c r="J268">
        <f t="shared" si="130"/>
        <v>5152</v>
      </c>
      <c r="L268">
        <f t="shared" si="131"/>
        <v>0</v>
      </c>
      <c r="M268">
        <f t="shared" si="132"/>
        <v>0</v>
      </c>
      <c r="N268">
        <f t="shared" si="133"/>
        <v>0</v>
      </c>
      <c r="O268">
        <f t="shared" si="134"/>
        <v>0</v>
      </c>
      <c r="P268">
        <f t="shared" si="135"/>
        <v>0</v>
      </c>
      <c r="Q268">
        <f t="shared" si="136"/>
        <v>0</v>
      </c>
      <c r="R268">
        <f t="shared" si="137"/>
        <v>0</v>
      </c>
      <c r="S268">
        <f t="shared" si="138"/>
        <v>0</v>
      </c>
      <c r="T268">
        <f t="shared" si="139"/>
        <v>0</v>
      </c>
    </row>
    <row r="269" spans="1:20" x14ac:dyDescent="0.4">
      <c r="A269" t="s">
        <v>22</v>
      </c>
      <c r="C269" s="9">
        <v>52.8</v>
      </c>
      <c r="D269">
        <v>10.1</v>
      </c>
      <c r="E269">
        <v>154</v>
      </c>
      <c r="F269">
        <v>7</v>
      </c>
      <c r="G269">
        <v>317.7</v>
      </c>
      <c r="H269">
        <v>291.10000000000002</v>
      </c>
      <c r="I269">
        <v>583.5</v>
      </c>
      <c r="J269">
        <f t="shared" si="130"/>
        <v>4395.8999999999996</v>
      </c>
      <c r="L269">
        <f t="shared" si="131"/>
        <v>0</v>
      </c>
      <c r="M269">
        <f t="shared" si="132"/>
        <v>0</v>
      </c>
      <c r="N269">
        <f t="shared" si="133"/>
        <v>0</v>
      </c>
      <c r="O269">
        <f t="shared" si="134"/>
        <v>0</v>
      </c>
      <c r="P269">
        <f t="shared" si="135"/>
        <v>0</v>
      </c>
      <c r="Q269">
        <f t="shared" si="136"/>
        <v>0</v>
      </c>
      <c r="R269">
        <f t="shared" si="137"/>
        <v>0</v>
      </c>
      <c r="S269">
        <f t="shared" si="138"/>
        <v>0</v>
      </c>
      <c r="T269">
        <f t="shared" si="139"/>
        <v>0</v>
      </c>
    </row>
    <row r="270" spans="1:20" x14ac:dyDescent="0.4">
      <c r="A270" t="s">
        <v>23</v>
      </c>
      <c r="C270" s="9">
        <v>40.5</v>
      </c>
      <c r="D270">
        <v>13.5</v>
      </c>
      <c r="E270">
        <v>156</v>
      </c>
      <c r="F270">
        <v>12</v>
      </c>
      <c r="G270">
        <v>396.7</v>
      </c>
      <c r="H270">
        <v>353.4</v>
      </c>
      <c r="I270">
        <v>858.5</v>
      </c>
      <c r="J270">
        <f t="shared" si="130"/>
        <v>5618.9</v>
      </c>
      <c r="L270">
        <f t="shared" si="131"/>
        <v>0</v>
      </c>
      <c r="M270">
        <f t="shared" si="132"/>
        <v>0</v>
      </c>
      <c r="N270">
        <f t="shared" si="133"/>
        <v>0</v>
      </c>
      <c r="O270">
        <f t="shared" si="134"/>
        <v>0</v>
      </c>
      <c r="P270">
        <f t="shared" si="135"/>
        <v>0</v>
      </c>
      <c r="Q270">
        <f t="shared" si="136"/>
        <v>0</v>
      </c>
      <c r="R270">
        <f t="shared" si="137"/>
        <v>0</v>
      </c>
      <c r="S270">
        <f t="shared" si="138"/>
        <v>0</v>
      </c>
      <c r="T270">
        <f t="shared" si="139"/>
        <v>0</v>
      </c>
    </row>
    <row r="271" spans="1:20" x14ac:dyDescent="0.4">
      <c r="A271" t="s">
        <v>24</v>
      </c>
      <c r="C271" s="9">
        <v>43.2</v>
      </c>
      <c r="D271">
        <v>14.8</v>
      </c>
      <c r="E271">
        <v>156</v>
      </c>
      <c r="F271">
        <v>10</v>
      </c>
      <c r="G271">
        <v>367.6</v>
      </c>
      <c r="H271">
        <v>333.9</v>
      </c>
      <c r="I271">
        <v>1010.1</v>
      </c>
      <c r="J271">
        <f t="shared" si="130"/>
        <v>5421.3000000000011</v>
      </c>
      <c r="L271">
        <f t="shared" si="131"/>
        <v>0</v>
      </c>
      <c r="M271">
        <f t="shared" si="132"/>
        <v>0</v>
      </c>
      <c r="N271">
        <f t="shared" si="133"/>
        <v>0</v>
      </c>
      <c r="O271">
        <f t="shared" si="134"/>
        <v>0</v>
      </c>
      <c r="P271">
        <f t="shared" si="135"/>
        <v>0</v>
      </c>
      <c r="Q271">
        <f t="shared" si="136"/>
        <v>0</v>
      </c>
      <c r="R271">
        <f t="shared" si="137"/>
        <v>0</v>
      </c>
      <c r="S271">
        <f t="shared" si="138"/>
        <v>0</v>
      </c>
      <c r="T271">
        <f t="shared" si="139"/>
        <v>0</v>
      </c>
    </row>
    <row r="272" spans="1:20" x14ac:dyDescent="0.4">
      <c r="A272" t="s">
        <v>25</v>
      </c>
      <c r="C272" s="9">
        <v>35.9</v>
      </c>
      <c r="D272">
        <v>8.1</v>
      </c>
      <c r="E272">
        <v>157</v>
      </c>
      <c r="F272">
        <v>6</v>
      </c>
      <c r="G272">
        <v>323.2</v>
      </c>
      <c r="H272">
        <v>311.60000000000002</v>
      </c>
      <c r="I272">
        <v>723.3</v>
      </c>
      <c r="J272">
        <f t="shared" si="130"/>
        <v>4601.7</v>
      </c>
      <c r="L272">
        <f t="shared" si="131"/>
        <v>0</v>
      </c>
      <c r="M272">
        <f t="shared" si="132"/>
        <v>0</v>
      </c>
      <c r="N272">
        <f t="shared" si="133"/>
        <v>0</v>
      </c>
      <c r="O272">
        <f t="shared" si="134"/>
        <v>0</v>
      </c>
      <c r="P272">
        <f t="shared" si="135"/>
        <v>0</v>
      </c>
      <c r="Q272">
        <f t="shared" si="136"/>
        <v>0</v>
      </c>
      <c r="R272">
        <f t="shared" si="137"/>
        <v>0</v>
      </c>
      <c r="S272">
        <f t="shared" si="138"/>
        <v>0</v>
      </c>
      <c r="T272">
        <f t="shared" si="139"/>
        <v>0</v>
      </c>
    </row>
    <row r="273" spans="1:20" x14ac:dyDescent="0.4">
      <c r="A273" t="s">
        <v>26</v>
      </c>
      <c r="C273" s="9">
        <v>38.9</v>
      </c>
      <c r="D273">
        <v>8.8000000000000007</v>
      </c>
      <c r="E273">
        <v>162</v>
      </c>
      <c r="F273">
        <v>5</v>
      </c>
      <c r="G273">
        <v>311.8</v>
      </c>
      <c r="H273">
        <v>300.5</v>
      </c>
      <c r="I273">
        <v>701</v>
      </c>
      <c r="J273">
        <f t="shared" si="130"/>
        <v>4442.6000000000004</v>
      </c>
      <c r="L273">
        <f t="shared" si="131"/>
        <v>0</v>
      </c>
      <c r="M273">
        <f t="shared" si="132"/>
        <v>0</v>
      </c>
      <c r="N273">
        <f t="shared" si="133"/>
        <v>0</v>
      </c>
      <c r="O273">
        <f t="shared" si="134"/>
        <v>0</v>
      </c>
      <c r="P273">
        <f t="shared" si="135"/>
        <v>0</v>
      </c>
      <c r="Q273">
        <f t="shared" si="136"/>
        <v>0</v>
      </c>
      <c r="R273">
        <f t="shared" si="137"/>
        <v>0</v>
      </c>
      <c r="S273">
        <f t="shared" si="138"/>
        <v>0</v>
      </c>
      <c r="T273">
        <f t="shared" si="139"/>
        <v>0</v>
      </c>
    </row>
    <row r="274" spans="1:20" x14ac:dyDescent="0.4">
      <c r="A274" t="s">
        <v>27</v>
      </c>
      <c r="C274" s="9">
        <v>46.4</v>
      </c>
      <c r="D274">
        <v>10.9</v>
      </c>
      <c r="E274">
        <v>159</v>
      </c>
      <c r="F274">
        <v>3</v>
      </c>
      <c r="G274">
        <v>370.2</v>
      </c>
      <c r="H274">
        <v>361.4</v>
      </c>
      <c r="I274">
        <v>325.60000000000002</v>
      </c>
      <c r="J274">
        <f t="shared" si="130"/>
        <v>4768</v>
      </c>
      <c r="L274">
        <f t="shared" si="131"/>
        <v>0</v>
      </c>
      <c r="M274">
        <f t="shared" si="132"/>
        <v>0</v>
      </c>
      <c r="N274">
        <f t="shared" si="133"/>
        <v>0</v>
      </c>
      <c r="O274">
        <f t="shared" si="134"/>
        <v>0</v>
      </c>
      <c r="P274">
        <f t="shared" si="135"/>
        <v>0</v>
      </c>
      <c r="Q274">
        <f t="shared" si="136"/>
        <v>0</v>
      </c>
      <c r="R274">
        <f t="shared" si="137"/>
        <v>0</v>
      </c>
      <c r="S274">
        <f t="shared" si="138"/>
        <v>0</v>
      </c>
      <c r="T274">
        <f t="shared" si="139"/>
        <v>0</v>
      </c>
    </row>
    <row r="275" spans="1:20" x14ac:dyDescent="0.4">
      <c r="A275" t="s">
        <v>28</v>
      </c>
      <c r="C275" s="9">
        <v>38.1</v>
      </c>
      <c r="D275">
        <v>8.6999999999999993</v>
      </c>
      <c r="E275">
        <v>159</v>
      </c>
      <c r="F275">
        <v>7</v>
      </c>
      <c r="G275">
        <v>278.7</v>
      </c>
      <c r="H275">
        <v>266.10000000000002</v>
      </c>
      <c r="I275">
        <v>608.79999999999995</v>
      </c>
      <c r="J275">
        <f t="shared" si="130"/>
        <v>3953.2</v>
      </c>
      <c r="L275">
        <f t="shared" si="131"/>
        <v>0</v>
      </c>
      <c r="M275">
        <f t="shared" si="132"/>
        <v>0</v>
      </c>
      <c r="N275">
        <f t="shared" si="133"/>
        <v>0</v>
      </c>
      <c r="O275">
        <f t="shared" si="134"/>
        <v>0</v>
      </c>
      <c r="P275">
        <f t="shared" si="135"/>
        <v>0</v>
      </c>
      <c r="Q275">
        <f t="shared" si="136"/>
        <v>0</v>
      </c>
      <c r="R275">
        <f t="shared" si="137"/>
        <v>0</v>
      </c>
      <c r="S275">
        <f t="shared" si="138"/>
        <v>0</v>
      </c>
      <c r="T275">
        <f t="shared" si="139"/>
        <v>0</v>
      </c>
    </row>
    <row r="276" spans="1:20" x14ac:dyDescent="0.4">
      <c r="A276" t="s">
        <v>29</v>
      </c>
      <c r="C276" s="9">
        <v>35.799999999999997</v>
      </c>
      <c r="D276">
        <v>6.8</v>
      </c>
      <c r="E276">
        <v>162</v>
      </c>
      <c r="F276">
        <v>4</v>
      </c>
      <c r="G276">
        <v>269.3</v>
      </c>
      <c r="H276">
        <v>261.3</v>
      </c>
      <c r="I276">
        <v>681</v>
      </c>
      <c r="J276">
        <f t="shared" si="130"/>
        <v>3912.6000000000004</v>
      </c>
      <c r="L276">
        <f t="shared" si="131"/>
        <v>0</v>
      </c>
      <c r="M276">
        <f t="shared" si="132"/>
        <v>0</v>
      </c>
      <c r="N276">
        <f t="shared" si="133"/>
        <v>0</v>
      </c>
      <c r="O276">
        <f t="shared" si="134"/>
        <v>0</v>
      </c>
      <c r="P276">
        <f t="shared" si="135"/>
        <v>0</v>
      </c>
      <c r="Q276">
        <f t="shared" si="136"/>
        <v>0</v>
      </c>
      <c r="R276">
        <f t="shared" si="137"/>
        <v>0</v>
      </c>
      <c r="S276">
        <f t="shared" si="138"/>
        <v>0</v>
      </c>
      <c r="T276">
        <f t="shared" si="139"/>
        <v>0</v>
      </c>
    </row>
    <row r="277" spans="1:20" x14ac:dyDescent="0.4">
      <c r="A277" t="s">
        <v>30</v>
      </c>
      <c r="C277" s="9">
        <v>51.9</v>
      </c>
      <c r="D277">
        <v>8</v>
      </c>
      <c r="E277">
        <v>162</v>
      </c>
      <c r="F277">
        <v>7</v>
      </c>
      <c r="G277">
        <v>315.2</v>
      </c>
      <c r="H277">
        <v>298.8</v>
      </c>
      <c r="I277">
        <v>720.2</v>
      </c>
      <c r="J277">
        <f t="shared" si="130"/>
        <v>4502.5999999999995</v>
      </c>
      <c r="L277">
        <f t="shared" si="131"/>
        <v>0</v>
      </c>
      <c r="M277">
        <f t="shared" si="132"/>
        <v>0</v>
      </c>
      <c r="N277">
        <f t="shared" si="133"/>
        <v>0</v>
      </c>
      <c r="O277">
        <f t="shared" si="134"/>
        <v>0</v>
      </c>
      <c r="P277">
        <f t="shared" si="135"/>
        <v>0</v>
      </c>
      <c r="Q277">
        <f t="shared" si="136"/>
        <v>0</v>
      </c>
      <c r="R277">
        <f t="shared" si="137"/>
        <v>0</v>
      </c>
      <c r="S277">
        <f t="shared" si="138"/>
        <v>0</v>
      </c>
      <c r="T277">
        <f t="shared" si="139"/>
        <v>0</v>
      </c>
    </row>
    <row r="278" spans="1:20" x14ac:dyDescent="0.4">
      <c r="A278" t="s">
        <v>31</v>
      </c>
      <c r="C278" s="9">
        <v>44.6</v>
      </c>
      <c r="D278">
        <v>7.2</v>
      </c>
      <c r="E278">
        <v>161</v>
      </c>
      <c r="F278">
        <v>5</v>
      </c>
      <c r="G278">
        <v>283.10000000000002</v>
      </c>
      <c r="H278">
        <v>265</v>
      </c>
      <c r="I278">
        <v>510.4</v>
      </c>
      <c r="J278">
        <f t="shared" si="130"/>
        <v>3907.6000000000004</v>
      </c>
      <c r="L278">
        <f t="shared" si="131"/>
        <v>0</v>
      </c>
      <c r="M278">
        <f t="shared" si="132"/>
        <v>0</v>
      </c>
      <c r="N278">
        <f t="shared" si="133"/>
        <v>0</v>
      </c>
      <c r="O278">
        <f t="shared" si="134"/>
        <v>0</v>
      </c>
      <c r="P278">
        <f t="shared" si="135"/>
        <v>0</v>
      </c>
      <c r="Q278">
        <f t="shared" si="136"/>
        <v>0</v>
      </c>
      <c r="R278">
        <f t="shared" si="137"/>
        <v>0</v>
      </c>
      <c r="S278">
        <f t="shared" si="138"/>
        <v>0</v>
      </c>
      <c r="T278">
        <f t="shared" si="139"/>
        <v>0</v>
      </c>
    </row>
    <row r="279" spans="1:20" x14ac:dyDescent="0.4">
      <c r="A279" t="s">
        <v>32</v>
      </c>
      <c r="C279" s="9">
        <v>48.1</v>
      </c>
      <c r="D279">
        <v>7.1</v>
      </c>
      <c r="E279">
        <v>158</v>
      </c>
      <c r="F279">
        <v>6</v>
      </c>
      <c r="G279">
        <v>300.89999999999998</v>
      </c>
      <c r="H279">
        <v>288.7</v>
      </c>
      <c r="I279">
        <v>352.7</v>
      </c>
      <c r="J279">
        <f t="shared" si="130"/>
        <v>3963.4999999999995</v>
      </c>
      <c r="L279">
        <f t="shared" si="131"/>
        <v>0</v>
      </c>
      <c r="M279">
        <f t="shared" si="132"/>
        <v>0</v>
      </c>
      <c r="N279">
        <f t="shared" si="133"/>
        <v>0</v>
      </c>
      <c r="O279">
        <f t="shared" si="134"/>
        <v>0</v>
      </c>
      <c r="P279">
        <f t="shared" si="135"/>
        <v>0</v>
      </c>
      <c r="Q279">
        <f t="shared" si="136"/>
        <v>0</v>
      </c>
      <c r="R279">
        <f t="shared" si="137"/>
        <v>0</v>
      </c>
      <c r="S279">
        <f t="shared" si="138"/>
        <v>0</v>
      </c>
      <c r="T279">
        <f t="shared" si="139"/>
        <v>0</v>
      </c>
    </row>
    <row r="280" spans="1:20" x14ac:dyDescent="0.4">
      <c r="A280" t="s">
        <v>39</v>
      </c>
      <c r="C280" s="9">
        <v>45.5</v>
      </c>
      <c r="D280">
        <v>8.1999999999999993</v>
      </c>
      <c r="E280">
        <v>150</v>
      </c>
      <c r="F280">
        <v>5</v>
      </c>
      <c r="G280">
        <v>236.7</v>
      </c>
      <c r="H280">
        <v>207.1</v>
      </c>
      <c r="I280">
        <v>375</v>
      </c>
      <c r="J280">
        <f t="shared" si="130"/>
        <v>3215.3999999999996</v>
      </c>
      <c r="L280">
        <f t="shared" si="131"/>
        <v>0</v>
      </c>
      <c r="M280">
        <f t="shared" si="132"/>
        <v>0</v>
      </c>
      <c r="N280">
        <f t="shared" si="133"/>
        <v>0</v>
      </c>
      <c r="O280">
        <f t="shared" si="134"/>
        <v>0</v>
      </c>
      <c r="P280">
        <f t="shared" si="135"/>
        <v>0</v>
      </c>
      <c r="Q280">
        <f t="shared" si="136"/>
        <v>0</v>
      </c>
      <c r="R280">
        <f t="shared" si="137"/>
        <v>0</v>
      </c>
      <c r="S280">
        <f t="shared" si="138"/>
        <v>0</v>
      </c>
      <c r="T280">
        <f t="shared" si="139"/>
        <v>0</v>
      </c>
    </row>
    <row r="282" spans="1:20" x14ac:dyDescent="0.4">
      <c r="M282">
        <f>SUM(M264:M280)</f>
        <v>0</v>
      </c>
      <c r="N282">
        <f>SUM(N264:N280)</f>
        <v>0</v>
      </c>
      <c r="O282">
        <f>SUM(O264:O280)</f>
        <v>0</v>
      </c>
      <c r="P282">
        <f>SUM(P264:P280)</f>
        <v>0</v>
      </c>
      <c r="Q282">
        <f>SUM(Q264:Q280)*1000</f>
        <v>0</v>
      </c>
      <c r="R282">
        <f>SUM(R264:R280)*1000</f>
        <v>0</v>
      </c>
      <c r="S282">
        <f>SUM(S264:S280)*1000</f>
        <v>0</v>
      </c>
      <c r="T282">
        <f>SUM(T264:T280)*1000</f>
        <v>0</v>
      </c>
    </row>
    <row r="283" spans="1:20" x14ac:dyDescent="0.4">
      <c r="A283" t="s">
        <v>144</v>
      </c>
      <c r="L283" t="s">
        <v>78</v>
      </c>
    </row>
    <row r="284" spans="1:20" x14ac:dyDescent="0.4">
      <c r="A284" t="s">
        <v>16</v>
      </c>
      <c r="C284" s="9">
        <v>50.4</v>
      </c>
      <c r="D284">
        <v>8</v>
      </c>
      <c r="E284">
        <v>164</v>
      </c>
      <c r="F284">
        <v>19</v>
      </c>
      <c r="G284">
        <v>1300.5999999999999</v>
      </c>
      <c r="H284">
        <v>1141.8</v>
      </c>
      <c r="I284">
        <v>942.1</v>
      </c>
      <c r="J284">
        <f t="shared" ref="J284:J300" si="140">(G284*12)+I284</f>
        <v>16549.3</v>
      </c>
      <c r="L284">
        <f>IF(AND($F$1=A284,$M$1=$A$283),A284,0)</f>
        <v>0</v>
      </c>
      <c r="M284">
        <f>IFERROR(VLOOKUP(L284,$A$283:$J$300,3,FALSE),0)</f>
        <v>0</v>
      </c>
      <c r="N284">
        <f>IFERROR(VLOOKUP(L284,$A$283:$J$300,4,FALSE),0)</f>
        <v>0</v>
      </c>
      <c r="O284">
        <f>IFERROR(VLOOKUP(L284,$A$283:$J$300,5,FALSE),0)</f>
        <v>0</v>
      </c>
      <c r="P284">
        <f>IFERROR(VLOOKUP(L284,$A$283:$J$300,6,FALSE),0)</f>
        <v>0</v>
      </c>
      <c r="Q284">
        <f>IFERROR(VLOOKUP(L284,$A$283:$J$300,7,FALSE),0)</f>
        <v>0</v>
      </c>
      <c r="R284">
        <f>IFERROR(VLOOKUP(L284,$A$283:$J$300,8,FALSE),0)</f>
        <v>0</v>
      </c>
      <c r="S284">
        <f>IFERROR(VLOOKUP(L284,$A$283:$J$300,9,FALSE),0)</f>
        <v>0</v>
      </c>
      <c r="T284">
        <f>IFERROR(VLOOKUP(L284,$A$283:$J$300,10,FALSE),0)</f>
        <v>0</v>
      </c>
    </row>
    <row r="285" spans="1:20" x14ac:dyDescent="0.4">
      <c r="A285" t="s">
        <v>17</v>
      </c>
      <c r="C285" s="9">
        <v>39.6</v>
      </c>
      <c r="D285">
        <v>6.9</v>
      </c>
      <c r="E285">
        <v>168</v>
      </c>
      <c r="F285">
        <v>0</v>
      </c>
      <c r="G285">
        <v>393.5</v>
      </c>
      <c r="H285">
        <v>385.5</v>
      </c>
      <c r="I285">
        <v>1456.9</v>
      </c>
      <c r="J285">
        <f t="shared" si="140"/>
        <v>6178.9</v>
      </c>
      <c r="L285">
        <f t="shared" ref="L285:L300" si="141">IF(AND($F$1=A285,$M$1=$A$283),A285,0)</f>
        <v>0</v>
      </c>
      <c r="M285">
        <f t="shared" ref="M285:M300" si="142">IFERROR(VLOOKUP(L285,$A$283:$J$300,3,FALSE),0)</f>
        <v>0</v>
      </c>
      <c r="N285">
        <f t="shared" ref="N285:N300" si="143">IFERROR(VLOOKUP(L285,$A$283:$J$300,4,FALSE),0)</f>
        <v>0</v>
      </c>
      <c r="O285">
        <f t="shared" ref="O285:O300" si="144">IFERROR(VLOOKUP(L285,$A$283:$J$300,5,FALSE),0)</f>
        <v>0</v>
      </c>
      <c r="P285">
        <f t="shared" ref="P285:P300" si="145">IFERROR(VLOOKUP(L285,$A$283:$J$300,6,FALSE),0)</f>
        <v>0</v>
      </c>
      <c r="Q285">
        <f t="shared" ref="Q285:Q300" si="146">IFERROR(VLOOKUP(L285,$A$283:$J$300,7,FALSE),0)</f>
        <v>0</v>
      </c>
      <c r="R285">
        <f t="shared" ref="R285:R300" si="147">IFERROR(VLOOKUP(L285,$A$283:$J$300,8,FALSE),0)</f>
        <v>0</v>
      </c>
      <c r="S285">
        <f t="shared" ref="S285:S300" si="148">IFERROR(VLOOKUP(L285,$A$283:$J$300,9,FALSE),0)</f>
        <v>0</v>
      </c>
      <c r="T285">
        <f t="shared" ref="T285:T300" si="149">IFERROR(VLOOKUP(L285,$A$283:$J$300,10,FALSE),0)</f>
        <v>0</v>
      </c>
    </row>
    <row r="286" spans="1:20" x14ac:dyDescent="0.4">
      <c r="A286" t="s">
        <v>18</v>
      </c>
      <c r="C286" s="9">
        <v>40.4</v>
      </c>
      <c r="D286">
        <v>15.8</v>
      </c>
      <c r="E286">
        <v>156</v>
      </c>
      <c r="F286">
        <v>11</v>
      </c>
      <c r="G286">
        <v>369.8</v>
      </c>
      <c r="H286">
        <v>338.6</v>
      </c>
      <c r="I286">
        <v>1021.2</v>
      </c>
      <c r="J286">
        <f t="shared" si="140"/>
        <v>5458.8</v>
      </c>
      <c r="L286">
        <f t="shared" si="141"/>
        <v>0</v>
      </c>
      <c r="M286">
        <f t="shared" si="142"/>
        <v>0</v>
      </c>
      <c r="N286">
        <f t="shared" si="143"/>
        <v>0</v>
      </c>
      <c r="O286">
        <f t="shared" si="144"/>
        <v>0</v>
      </c>
      <c r="P286">
        <f t="shared" si="145"/>
        <v>0</v>
      </c>
      <c r="Q286">
        <f t="shared" si="146"/>
        <v>0</v>
      </c>
      <c r="R286">
        <f t="shared" si="147"/>
        <v>0</v>
      </c>
      <c r="S286">
        <f t="shared" si="148"/>
        <v>0</v>
      </c>
      <c r="T286">
        <f t="shared" si="149"/>
        <v>0</v>
      </c>
    </row>
    <row r="287" spans="1:20" x14ac:dyDescent="0.4">
      <c r="A287" t="s">
        <v>19</v>
      </c>
      <c r="C287" s="9">
        <v>38.299999999999997</v>
      </c>
      <c r="D287">
        <v>7.7</v>
      </c>
      <c r="E287">
        <v>148</v>
      </c>
      <c r="F287">
        <v>11</v>
      </c>
      <c r="G287">
        <v>355.8</v>
      </c>
      <c r="H287">
        <v>306.39999999999998</v>
      </c>
      <c r="I287">
        <v>850</v>
      </c>
      <c r="J287">
        <f t="shared" si="140"/>
        <v>5119.6000000000004</v>
      </c>
      <c r="L287">
        <f t="shared" si="141"/>
        <v>0</v>
      </c>
      <c r="M287">
        <f t="shared" si="142"/>
        <v>0</v>
      </c>
      <c r="N287">
        <f t="shared" si="143"/>
        <v>0</v>
      </c>
      <c r="O287">
        <f t="shared" si="144"/>
        <v>0</v>
      </c>
      <c r="P287">
        <f t="shared" si="145"/>
        <v>0</v>
      </c>
      <c r="Q287">
        <f t="shared" si="146"/>
        <v>0</v>
      </c>
      <c r="R287">
        <f t="shared" si="147"/>
        <v>0</v>
      </c>
      <c r="S287">
        <f t="shared" si="148"/>
        <v>0</v>
      </c>
      <c r="T287">
        <f t="shared" si="149"/>
        <v>0</v>
      </c>
    </row>
    <row r="288" spans="1:20" x14ac:dyDescent="0.4">
      <c r="A288" t="s">
        <v>21</v>
      </c>
      <c r="C288" s="9">
        <v>41</v>
      </c>
      <c r="D288">
        <v>10.7</v>
      </c>
      <c r="E288">
        <v>157</v>
      </c>
      <c r="F288">
        <v>7</v>
      </c>
      <c r="G288">
        <v>335.5</v>
      </c>
      <c r="H288">
        <v>306.7</v>
      </c>
      <c r="I288">
        <v>834.1</v>
      </c>
      <c r="J288">
        <f t="shared" si="140"/>
        <v>4860.1000000000004</v>
      </c>
      <c r="L288">
        <f t="shared" si="141"/>
        <v>0</v>
      </c>
      <c r="M288">
        <f t="shared" si="142"/>
        <v>0</v>
      </c>
      <c r="N288">
        <f t="shared" si="143"/>
        <v>0</v>
      </c>
      <c r="O288">
        <f t="shared" si="144"/>
        <v>0</v>
      </c>
      <c r="P288">
        <f t="shared" si="145"/>
        <v>0</v>
      </c>
      <c r="Q288">
        <f t="shared" si="146"/>
        <v>0</v>
      </c>
      <c r="R288">
        <f t="shared" si="147"/>
        <v>0</v>
      </c>
      <c r="S288">
        <f t="shared" si="148"/>
        <v>0</v>
      </c>
      <c r="T288">
        <f t="shared" si="149"/>
        <v>0</v>
      </c>
    </row>
    <row r="289" spans="1:20" x14ac:dyDescent="0.4">
      <c r="A289" t="s">
        <v>22</v>
      </c>
      <c r="C289" s="9">
        <v>53.4</v>
      </c>
      <c r="D289">
        <v>13.4</v>
      </c>
      <c r="E289">
        <v>156</v>
      </c>
      <c r="F289">
        <v>4</v>
      </c>
      <c r="G289">
        <v>305.39999999999998</v>
      </c>
      <c r="H289">
        <v>279.89999999999998</v>
      </c>
      <c r="I289">
        <v>657</v>
      </c>
      <c r="J289">
        <f t="shared" si="140"/>
        <v>4321.7999999999993</v>
      </c>
      <c r="L289">
        <f t="shared" si="141"/>
        <v>0</v>
      </c>
      <c r="M289">
        <f t="shared" si="142"/>
        <v>0</v>
      </c>
      <c r="N289">
        <f t="shared" si="143"/>
        <v>0</v>
      </c>
      <c r="O289">
        <f t="shared" si="144"/>
        <v>0</v>
      </c>
      <c r="P289">
        <f t="shared" si="145"/>
        <v>0</v>
      </c>
      <c r="Q289">
        <f t="shared" si="146"/>
        <v>0</v>
      </c>
      <c r="R289">
        <f t="shared" si="147"/>
        <v>0</v>
      </c>
      <c r="S289">
        <f t="shared" si="148"/>
        <v>0</v>
      </c>
      <c r="T289">
        <f t="shared" si="149"/>
        <v>0</v>
      </c>
    </row>
    <row r="290" spans="1:20" x14ac:dyDescent="0.4">
      <c r="A290" t="s">
        <v>23</v>
      </c>
      <c r="C290" s="9">
        <v>43.4</v>
      </c>
      <c r="D290">
        <v>12.6</v>
      </c>
      <c r="E290">
        <v>162</v>
      </c>
      <c r="F290">
        <v>7</v>
      </c>
      <c r="G290">
        <v>376</v>
      </c>
      <c r="H290">
        <v>340</v>
      </c>
      <c r="I290">
        <v>908.6</v>
      </c>
      <c r="J290">
        <f t="shared" si="140"/>
        <v>5420.6</v>
      </c>
      <c r="L290">
        <f t="shared" si="141"/>
        <v>0</v>
      </c>
      <c r="M290">
        <f t="shared" si="142"/>
        <v>0</v>
      </c>
      <c r="N290">
        <f t="shared" si="143"/>
        <v>0</v>
      </c>
      <c r="O290">
        <f t="shared" si="144"/>
        <v>0</v>
      </c>
      <c r="P290">
        <f t="shared" si="145"/>
        <v>0</v>
      </c>
      <c r="Q290">
        <f t="shared" si="146"/>
        <v>0</v>
      </c>
      <c r="R290">
        <f t="shared" si="147"/>
        <v>0</v>
      </c>
      <c r="S290">
        <f t="shared" si="148"/>
        <v>0</v>
      </c>
      <c r="T290">
        <f t="shared" si="149"/>
        <v>0</v>
      </c>
    </row>
    <row r="291" spans="1:20" x14ac:dyDescent="0.4">
      <c r="A291" t="s">
        <v>24</v>
      </c>
      <c r="C291" s="9">
        <v>40.9</v>
      </c>
      <c r="D291">
        <v>12.2</v>
      </c>
      <c r="E291">
        <v>168</v>
      </c>
      <c r="F291">
        <v>11</v>
      </c>
      <c r="G291">
        <v>322.60000000000002</v>
      </c>
      <c r="H291">
        <v>288.2</v>
      </c>
      <c r="I291">
        <v>829.2</v>
      </c>
      <c r="J291">
        <f t="shared" si="140"/>
        <v>4700.4000000000005</v>
      </c>
      <c r="L291">
        <f t="shared" si="141"/>
        <v>0</v>
      </c>
      <c r="M291">
        <f t="shared" si="142"/>
        <v>0</v>
      </c>
      <c r="N291">
        <f t="shared" si="143"/>
        <v>0</v>
      </c>
      <c r="O291">
        <f t="shared" si="144"/>
        <v>0</v>
      </c>
      <c r="P291">
        <f t="shared" si="145"/>
        <v>0</v>
      </c>
      <c r="Q291">
        <f t="shared" si="146"/>
        <v>0</v>
      </c>
      <c r="R291">
        <f t="shared" si="147"/>
        <v>0</v>
      </c>
      <c r="S291">
        <f t="shared" si="148"/>
        <v>0</v>
      </c>
      <c r="T291">
        <f t="shared" si="149"/>
        <v>0</v>
      </c>
    </row>
    <row r="292" spans="1:20" x14ac:dyDescent="0.4">
      <c r="A292" t="s">
        <v>25</v>
      </c>
      <c r="C292" s="9">
        <v>37.200000000000003</v>
      </c>
      <c r="D292">
        <v>10.8</v>
      </c>
      <c r="E292">
        <v>162</v>
      </c>
      <c r="F292">
        <v>4</v>
      </c>
      <c r="G292">
        <v>289.2</v>
      </c>
      <c r="H292">
        <v>279.39999999999998</v>
      </c>
      <c r="I292">
        <v>766.6</v>
      </c>
      <c r="J292">
        <f t="shared" si="140"/>
        <v>4237</v>
      </c>
      <c r="L292">
        <f t="shared" si="141"/>
        <v>0</v>
      </c>
      <c r="M292">
        <f t="shared" si="142"/>
        <v>0</v>
      </c>
      <c r="N292">
        <f t="shared" si="143"/>
        <v>0</v>
      </c>
      <c r="O292">
        <f t="shared" si="144"/>
        <v>0</v>
      </c>
      <c r="P292">
        <f t="shared" si="145"/>
        <v>0</v>
      </c>
      <c r="Q292">
        <f t="shared" si="146"/>
        <v>0</v>
      </c>
      <c r="R292">
        <f t="shared" si="147"/>
        <v>0</v>
      </c>
      <c r="S292">
        <f t="shared" si="148"/>
        <v>0</v>
      </c>
      <c r="T292">
        <f t="shared" si="149"/>
        <v>0</v>
      </c>
    </row>
    <row r="293" spans="1:20" x14ac:dyDescent="0.4">
      <c r="A293" t="s">
        <v>26</v>
      </c>
      <c r="C293" s="9">
        <v>38.5</v>
      </c>
      <c r="D293">
        <v>1.5</v>
      </c>
      <c r="E293">
        <v>169</v>
      </c>
      <c r="F293">
        <v>3</v>
      </c>
      <c r="G293">
        <v>242.1</v>
      </c>
      <c r="H293">
        <v>236.8</v>
      </c>
      <c r="I293">
        <v>99.2</v>
      </c>
      <c r="J293">
        <f t="shared" si="140"/>
        <v>3004.3999999999996</v>
      </c>
      <c r="L293">
        <f t="shared" si="141"/>
        <v>0</v>
      </c>
      <c r="M293">
        <f t="shared" si="142"/>
        <v>0</v>
      </c>
      <c r="N293">
        <f t="shared" si="143"/>
        <v>0</v>
      </c>
      <c r="O293">
        <f t="shared" si="144"/>
        <v>0</v>
      </c>
      <c r="P293">
        <f t="shared" si="145"/>
        <v>0</v>
      </c>
      <c r="Q293">
        <f t="shared" si="146"/>
        <v>0</v>
      </c>
      <c r="R293">
        <f t="shared" si="147"/>
        <v>0</v>
      </c>
      <c r="S293">
        <f t="shared" si="148"/>
        <v>0</v>
      </c>
      <c r="T293">
        <f t="shared" si="149"/>
        <v>0</v>
      </c>
    </row>
    <row r="294" spans="1:20" x14ac:dyDescent="0.4">
      <c r="A294" t="s">
        <v>27</v>
      </c>
      <c r="C294" s="9">
        <v>31.2</v>
      </c>
      <c r="D294">
        <v>7.5</v>
      </c>
      <c r="E294">
        <v>163</v>
      </c>
      <c r="F294">
        <v>10</v>
      </c>
      <c r="G294">
        <v>271.2</v>
      </c>
      <c r="H294">
        <v>244.7</v>
      </c>
      <c r="I294">
        <v>433</v>
      </c>
      <c r="J294">
        <f t="shared" si="140"/>
        <v>3687.3999999999996</v>
      </c>
      <c r="L294">
        <f t="shared" si="141"/>
        <v>0</v>
      </c>
      <c r="M294">
        <f t="shared" si="142"/>
        <v>0</v>
      </c>
      <c r="N294">
        <f t="shared" si="143"/>
        <v>0</v>
      </c>
      <c r="O294">
        <f t="shared" si="144"/>
        <v>0</v>
      </c>
      <c r="P294">
        <f t="shared" si="145"/>
        <v>0</v>
      </c>
      <c r="Q294">
        <f t="shared" si="146"/>
        <v>0</v>
      </c>
      <c r="R294">
        <f t="shared" si="147"/>
        <v>0</v>
      </c>
      <c r="S294">
        <f t="shared" si="148"/>
        <v>0</v>
      </c>
      <c r="T294">
        <f t="shared" si="149"/>
        <v>0</v>
      </c>
    </row>
    <row r="295" spans="1:20" x14ac:dyDescent="0.4">
      <c r="A295" t="s">
        <v>28</v>
      </c>
      <c r="C295" s="9">
        <v>40.200000000000003</v>
      </c>
      <c r="D295">
        <v>13.1</v>
      </c>
      <c r="E295">
        <v>166</v>
      </c>
      <c r="F295">
        <v>6</v>
      </c>
      <c r="G295">
        <v>241</v>
      </c>
      <c r="H295">
        <v>231.2</v>
      </c>
      <c r="I295">
        <v>574</v>
      </c>
      <c r="J295">
        <f t="shared" si="140"/>
        <v>3466</v>
      </c>
      <c r="L295">
        <f t="shared" si="141"/>
        <v>0</v>
      </c>
      <c r="M295">
        <f t="shared" si="142"/>
        <v>0</v>
      </c>
      <c r="N295">
        <f t="shared" si="143"/>
        <v>0</v>
      </c>
      <c r="O295">
        <f t="shared" si="144"/>
        <v>0</v>
      </c>
      <c r="P295">
        <f t="shared" si="145"/>
        <v>0</v>
      </c>
      <c r="Q295">
        <f t="shared" si="146"/>
        <v>0</v>
      </c>
      <c r="R295">
        <f t="shared" si="147"/>
        <v>0</v>
      </c>
      <c r="S295">
        <f t="shared" si="148"/>
        <v>0</v>
      </c>
      <c r="T295">
        <f t="shared" si="149"/>
        <v>0</v>
      </c>
    </row>
    <row r="296" spans="1:20" x14ac:dyDescent="0.4">
      <c r="A296" t="s">
        <v>29</v>
      </c>
      <c r="C296" s="9">
        <v>36.299999999999997</v>
      </c>
      <c r="D296">
        <v>8.8000000000000007</v>
      </c>
      <c r="E296">
        <v>172</v>
      </c>
      <c r="F296">
        <v>7</v>
      </c>
      <c r="G296">
        <v>293.10000000000002</v>
      </c>
      <c r="H296">
        <v>283.3</v>
      </c>
      <c r="I296">
        <v>858.4</v>
      </c>
      <c r="J296">
        <f t="shared" si="140"/>
        <v>4375.6000000000004</v>
      </c>
      <c r="L296">
        <f t="shared" si="141"/>
        <v>0</v>
      </c>
      <c r="M296">
        <f t="shared" si="142"/>
        <v>0</v>
      </c>
      <c r="N296">
        <f t="shared" si="143"/>
        <v>0</v>
      </c>
      <c r="O296">
        <f t="shared" si="144"/>
        <v>0</v>
      </c>
      <c r="P296">
        <f t="shared" si="145"/>
        <v>0</v>
      </c>
      <c r="Q296">
        <f t="shared" si="146"/>
        <v>0</v>
      </c>
      <c r="R296">
        <f t="shared" si="147"/>
        <v>0</v>
      </c>
      <c r="S296">
        <f t="shared" si="148"/>
        <v>0</v>
      </c>
      <c r="T296">
        <f t="shared" si="149"/>
        <v>0</v>
      </c>
    </row>
    <row r="297" spans="1:20" x14ac:dyDescent="0.4">
      <c r="A297" t="s">
        <v>30</v>
      </c>
      <c r="C297" s="9">
        <v>50.3</v>
      </c>
      <c r="D297">
        <v>14.7</v>
      </c>
      <c r="E297">
        <v>168</v>
      </c>
      <c r="F297">
        <v>5</v>
      </c>
      <c r="G297">
        <v>261.5</v>
      </c>
      <c r="H297">
        <v>253</v>
      </c>
      <c r="I297">
        <v>697.3</v>
      </c>
      <c r="J297">
        <f t="shared" si="140"/>
        <v>3835.3</v>
      </c>
      <c r="L297">
        <f t="shared" si="141"/>
        <v>0</v>
      </c>
      <c r="M297">
        <f t="shared" si="142"/>
        <v>0</v>
      </c>
      <c r="N297">
        <f t="shared" si="143"/>
        <v>0</v>
      </c>
      <c r="O297">
        <f t="shared" si="144"/>
        <v>0</v>
      </c>
      <c r="P297">
        <f t="shared" si="145"/>
        <v>0</v>
      </c>
      <c r="Q297">
        <f t="shared" si="146"/>
        <v>0</v>
      </c>
      <c r="R297">
        <f t="shared" si="147"/>
        <v>0</v>
      </c>
      <c r="S297">
        <f t="shared" si="148"/>
        <v>0</v>
      </c>
      <c r="T297">
        <f t="shared" si="149"/>
        <v>0</v>
      </c>
    </row>
    <row r="298" spans="1:20" x14ac:dyDescent="0.4">
      <c r="A298" t="s">
        <v>31</v>
      </c>
      <c r="C298" s="9">
        <v>41.4</v>
      </c>
      <c r="D298">
        <v>9.5</v>
      </c>
      <c r="E298">
        <v>160</v>
      </c>
      <c r="F298">
        <v>5</v>
      </c>
      <c r="G298">
        <v>256.10000000000002</v>
      </c>
      <c r="H298">
        <v>235.7</v>
      </c>
      <c r="I298">
        <v>574.79999999999995</v>
      </c>
      <c r="J298">
        <f t="shared" si="140"/>
        <v>3648</v>
      </c>
      <c r="L298">
        <f t="shared" si="141"/>
        <v>0</v>
      </c>
      <c r="M298">
        <f t="shared" si="142"/>
        <v>0</v>
      </c>
      <c r="N298">
        <f t="shared" si="143"/>
        <v>0</v>
      </c>
      <c r="O298">
        <f t="shared" si="144"/>
        <v>0</v>
      </c>
      <c r="P298">
        <f t="shared" si="145"/>
        <v>0</v>
      </c>
      <c r="Q298">
        <f t="shared" si="146"/>
        <v>0</v>
      </c>
      <c r="R298">
        <f t="shared" si="147"/>
        <v>0</v>
      </c>
      <c r="S298">
        <f t="shared" si="148"/>
        <v>0</v>
      </c>
      <c r="T298">
        <f t="shared" si="149"/>
        <v>0</v>
      </c>
    </row>
    <row r="299" spans="1:20" x14ac:dyDescent="0.4">
      <c r="A299" t="s">
        <v>32</v>
      </c>
      <c r="C299" s="9">
        <v>49.8</v>
      </c>
      <c r="D299">
        <v>11.4</v>
      </c>
      <c r="E299">
        <v>165</v>
      </c>
      <c r="F299">
        <v>11</v>
      </c>
      <c r="G299">
        <v>244.8</v>
      </c>
      <c r="H299">
        <v>226.2</v>
      </c>
      <c r="I299">
        <v>622.1</v>
      </c>
      <c r="J299">
        <f t="shared" si="140"/>
        <v>3559.7000000000003</v>
      </c>
      <c r="L299">
        <f t="shared" si="141"/>
        <v>0</v>
      </c>
      <c r="M299">
        <f t="shared" si="142"/>
        <v>0</v>
      </c>
      <c r="N299">
        <f t="shared" si="143"/>
        <v>0</v>
      </c>
      <c r="O299">
        <f t="shared" si="144"/>
        <v>0</v>
      </c>
      <c r="P299">
        <f t="shared" si="145"/>
        <v>0</v>
      </c>
      <c r="Q299">
        <f t="shared" si="146"/>
        <v>0</v>
      </c>
      <c r="R299">
        <f t="shared" si="147"/>
        <v>0</v>
      </c>
      <c r="S299">
        <f t="shared" si="148"/>
        <v>0</v>
      </c>
      <c r="T299">
        <f t="shared" si="149"/>
        <v>0</v>
      </c>
    </row>
    <row r="300" spans="1:20" x14ac:dyDescent="0.4">
      <c r="A300" t="s">
        <v>39</v>
      </c>
      <c r="C300" s="9">
        <v>46.6</v>
      </c>
      <c r="D300">
        <v>10.9</v>
      </c>
      <c r="E300">
        <v>159</v>
      </c>
      <c r="F300">
        <v>1</v>
      </c>
      <c r="G300">
        <v>195.8</v>
      </c>
      <c r="H300">
        <v>194</v>
      </c>
      <c r="I300">
        <v>475.3</v>
      </c>
      <c r="J300">
        <f t="shared" si="140"/>
        <v>2824.9000000000005</v>
      </c>
      <c r="L300">
        <f t="shared" si="141"/>
        <v>0</v>
      </c>
      <c r="M300">
        <f t="shared" si="142"/>
        <v>0</v>
      </c>
      <c r="N300">
        <f t="shared" si="143"/>
        <v>0</v>
      </c>
      <c r="O300">
        <f t="shared" si="144"/>
        <v>0</v>
      </c>
      <c r="P300">
        <f t="shared" si="145"/>
        <v>0</v>
      </c>
      <c r="Q300">
        <f t="shared" si="146"/>
        <v>0</v>
      </c>
      <c r="R300">
        <f t="shared" si="147"/>
        <v>0</v>
      </c>
      <c r="S300">
        <f t="shared" si="148"/>
        <v>0</v>
      </c>
      <c r="T300">
        <f t="shared" si="149"/>
        <v>0</v>
      </c>
    </row>
    <row r="302" spans="1:20" x14ac:dyDescent="0.4">
      <c r="M302">
        <f>SUM(M284:M300)</f>
        <v>0</v>
      </c>
      <c r="N302">
        <f>SUM(N284:N300)</f>
        <v>0</v>
      </c>
      <c r="O302">
        <f>SUM(O284:O300)</f>
        <v>0</v>
      </c>
      <c r="P302">
        <f>SUM(P284:P300)</f>
        <v>0</v>
      </c>
      <c r="Q302">
        <f>SUM(Q284:Q300)*1000</f>
        <v>0</v>
      </c>
      <c r="R302">
        <f>SUM(R284:R300)*1000</f>
        <v>0</v>
      </c>
      <c r="S302">
        <f>SUM(S284:S300)*1000</f>
        <v>0</v>
      </c>
      <c r="T302">
        <f>SUM(T284:T300)*1000</f>
        <v>0</v>
      </c>
    </row>
    <row r="303" spans="1:20" x14ac:dyDescent="0.4">
      <c r="A303" t="s">
        <v>145</v>
      </c>
      <c r="L303" t="s">
        <v>78</v>
      </c>
    </row>
    <row r="304" spans="1:20" x14ac:dyDescent="0.4">
      <c r="A304" t="s">
        <v>16</v>
      </c>
      <c r="C304" s="9">
        <v>53.5</v>
      </c>
      <c r="D304">
        <v>13.3</v>
      </c>
      <c r="E304">
        <v>166</v>
      </c>
      <c r="F304">
        <v>11</v>
      </c>
      <c r="G304">
        <v>1083.5999999999999</v>
      </c>
      <c r="H304">
        <v>1021.5</v>
      </c>
      <c r="I304">
        <v>1560.1</v>
      </c>
      <c r="J304">
        <f t="shared" ref="J304:J320" si="150">(G304*12)+I304</f>
        <v>14563.3</v>
      </c>
      <c r="L304">
        <f>IF(AND($F$1=A304,$M$1=$A$303),A304,0)</f>
        <v>0</v>
      </c>
      <c r="M304">
        <f>IFERROR(VLOOKUP(L304,$A$303:$J$320,3,FALSE),0)</f>
        <v>0</v>
      </c>
      <c r="N304">
        <f>IFERROR(VLOOKUP(L304,$A$303:$J$320,4,FALSE),0)</f>
        <v>0</v>
      </c>
      <c r="O304">
        <f>IFERROR(VLOOKUP(L304,$A$303:$J$320,5,FALSE),0)</f>
        <v>0</v>
      </c>
      <c r="P304">
        <f>IFERROR(VLOOKUP(L304,$A$303:$J$320,6,FALSE),0)</f>
        <v>0</v>
      </c>
      <c r="Q304">
        <f>IFERROR(VLOOKUP(L304,$A$303:$J$320,7,FALSE),0)</f>
        <v>0</v>
      </c>
      <c r="R304">
        <f>IFERROR(VLOOKUP(L304,$A$303:$J$320,8,FALSE),0)</f>
        <v>0</v>
      </c>
      <c r="S304">
        <f>IFERROR(VLOOKUP(L304,$A$303:$J$320,9,FALSE),0)</f>
        <v>0</v>
      </c>
      <c r="T304">
        <f>IFERROR(VLOOKUP(L304,$A$303:$J$320,10,FALSE),0)</f>
        <v>0</v>
      </c>
    </row>
    <row r="305" spans="1:20" x14ac:dyDescent="0.4">
      <c r="A305" t="s">
        <v>17</v>
      </c>
      <c r="C305" s="9">
        <v>46.5</v>
      </c>
      <c r="D305">
        <v>10.1</v>
      </c>
      <c r="E305">
        <v>174</v>
      </c>
      <c r="F305">
        <v>0</v>
      </c>
      <c r="G305">
        <v>736.5</v>
      </c>
      <c r="H305">
        <v>735.4</v>
      </c>
      <c r="I305">
        <v>814.7</v>
      </c>
      <c r="J305">
        <f t="shared" si="150"/>
        <v>9652.7000000000007</v>
      </c>
      <c r="L305">
        <f t="shared" ref="L305:L320" si="151">IF(AND($F$1=A305,$M$1=$A$303),A305,0)</f>
        <v>0</v>
      </c>
      <c r="M305">
        <f t="shared" ref="M305:M320" si="152">IFERROR(VLOOKUP(L305,$A$303:$J$320,3,FALSE),0)</f>
        <v>0</v>
      </c>
      <c r="N305">
        <f t="shared" ref="N305:N320" si="153">IFERROR(VLOOKUP(L305,$A$303:$J$320,4,FALSE),0)</f>
        <v>0</v>
      </c>
      <c r="O305">
        <f t="shared" ref="O305:O320" si="154">IFERROR(VLOOKUP(L305,$A$283:$J$300,5,FALSE),0)</f>
        <v>0</v>
      </c>
      <c r="P305">
        <f t="shared" ref="P305:P320" si="155">IFERROR(VLOOKUP(L305,$A$303:$J$320,6,FALSE),0)</f>
        <v>0</v>
      </c>
      <c r="Q305">
        <f t="shared" ref="Q305:Q320" si="156">IFERROR(VLOOKUP(L305,$A$303:$J$320,7,FALSE),0)</f>
        <v>0</v>
      </c>
      <c r="R305">
        <f t="shared" ref="R305:R320" si="157">IFERROR(VLOOKUP(L305,$A$303:$J$320,8,FALSE),0)</f>
        <v>0</v>
      </c>
      <c r="S305">
        <f t="shared" ref="S305:S320" si="158">IFERROR(VLOOKUP(L305,$A$303:$J$320,9,FALSE),0)</f>
        <v>0</v>
      </c>
      <c r="T305">
        <f t="shared" ref="T305:T320" si="159">IFERROR(VLOOKUP(L305,$A$303:$J$320,10,FALSE),0)</f>
        <v>0</v>
      </c>
    </row>
    <row r="306" spans="1:20" x14ac:dyDescent="0.4">
      <c r="A306" t="s">
        <v>18</v>
      </c>
      <c r="C306" s="9">
        <v>45.2</v>
      </c>
      <c r="D306">
        <v>8.8000000000000007</v>
      </c>
      <c r="E306">
        <v>165</v>
      </c>
      <c r="F306">
        <v>9</v>
      </c>
      <c r="G306">
        <v>427.6</v>
      </c>
      <c r="H306">
        <v>397.8</v>
      </c>
      <c r="I306">
        <v>1045.5999999999999</v>
      </c>
      <c r="J306">
        <f t="shared" si="150"/>
        <v>6176.8000000000011</v>
      </c>
      <c r="L306">
        <f t="shared" si="151"/>
        <v>0</v>
      </c>
      <c r="M306">
        <f t="shared" si="152"/>
        <v>0</v>
      </c>
      <c r="N306">
        <f t="shared" si="153"/>
        <v>0</v>
      </c>
      <c r="O306">
        <f t="shared" si="154"/>
        <v>0</v>
      </c>
      <c r="P306">
        <f t="shared" si="155"/>
        <v>0</v>
      </c>
      <c r="Q306">
        <f t="shared" si="156"/>
        <v>0</v>
      </c>
      <c r="R306">
        <f t="shared" si="157"/>
        <v>0</v>
      </c>
      <c r="S306">
        <f t="shared" si="158"/>
        <v>0</v>
      </c>
      <c r="T306">
        <f t="shared" si="159"/>
        <v>0</v>
      </c>
    </row>
    <row r="307" spans="1:20" x14ac:dyDescent="0.4">
      <c r="A307" t="s">
        <v>19</v>
      </c>
      <c r="C307" s="9">
        <v>45.5</v>
      </c>
      <c r="D307">
        <v>15.3</v>
      </c>
      <c r="E307">
        <v>154</v>
      </c>
      <c r="F307">
        <v>9</v>
      </c>
      <c r="G307">
        <v>432.7</v>
      </c>
      <c r="H307">
        <v>361.8</v>
      </c>
      <c r="I307">
        <v>1252.3</v>
      </c>
      <c r="J307">
        <f t="shared" si="150"/>
        <v>6444.7</v>
      </c>
      <c r="L307">
        <f t="shared" si="151"/>
        <v>0</v>
      </c>
      <c r="M307">
        <f t="shared" si="152"/>
        <v>0</v>
      </c>
      <c r="N307">
        <f t="shared" si="153"/>
        <v>0</v>
      </c>
      <c r="O307">
        <f t="shared" si="154"/>
        <v>0</v>
      </c>
      <c r="P307">
        <f t="shared" si="155"/>
        <v>0</v>
      </c>
      <c r="Q307">
        <f t="shared" si="156"/>
        <v>0</v>
      </c>
      <c r="R307">
        <f t="shared" si="157"/>
        <v>0</v>
      </c>
      <c r="S307">
        <f t="shared" si="158"/>
        <v>0</v>
      </c>
      <c r="T307">
        <f t="shared" si="159"/>
        <v>0</v>
      </c>
    </row>
    <row r="308" spans="1:20" x14ac:dyDescent="0.4">
      <c r="A308" t="s">
        <v>21</v>
      </c>
      <c r="C308" s="9">
        <v>43.9</v>
      </c>
      <c r="D308">
        <v>11.4</v>
      </c>
      <c r="E308">
        <v>161</v>
      </c>
      <c r="F308">
        <v>7</v>
      </c>
      <c r="G308">
        <v>334.8</v>
      </c>
      <c r="H308">
        <v>312.8</v>
      </c>
      <c r="I308">
        <v>784.1</v>
      </c>
      <c r="J308">
        <f t="shared" si="150"/>
        <v>4801.7000000000007</v>
      </c>
      <c r="L308">
        <f t="shared" si="151"/>
        <v>0</v>
      </c>
      <c r="M308">
        <f t="shared" si="152"/>
        <v>0</v>
      </c>
      <c r="N308">
        <f t="shared" si="153"/>
        <v>0</v>
      </c>
      <c r="O308">
        <f t="shared" si="154"/>
        <v>0</v>
      </c>
      <c r="P308">
        <f t="shared" si="155"/>
        <v>0</v>
      </c>
      <c r="Q308">
        <f t="shared" si="156"/>
        <v>0</v>
      </c>
      <c r="R308">
        <f t="shared" si="157"/>
        <v>0</v>
      </c>
      <c r="S308">
        <f t="shared" si="158"/>
        <v>0</v>
      </c>
      <c r="T308">
        <f t="shared" si="159"/>
        <v>0</v>
      </c>
    </row>
    <row r="309" spans="1:20" x14ac:dyDescent="0.4">
      <c r="A309" t="s">
        <v>22</v>
      </c>
      <c r="C309" s="9">
        <v>52.9</v>
      </c>
      <c r="D309">
        <v>18.600000000000001</v>
      </c>
      <c r="E309">
        <v>163</v>
      </c>
      <c r="F309">
        <v>1</v>
      </c>
      <c r="G309">
        <v>285.39999999999998</v>
      </c>
      <c r="H309">
        <v>267</v>
      </c>
      <c r="I309">
        <v>812.9</v>
      </c>
      <c r="J309">
        <f t="shared" si="150"/>
        <v>4237.7</v>
      </c>
      <c r="L309">
        <f t="shared" si="151"/>
        <v>0</v>
      </c>
      <c r="M309">
        <f t="shared" si="152"/>
        <v>0</v>
      </c>
      <c r="N309">
        <f t="shared" si="153"/>
        <v>0</v>
      </c>
      <c r="O309">
        <f t="shared" si="154"/>
        <v>0</v>
      </c>
      <c r="P309">
        <f t="shared" si="155"/>
        <v>0</v>
      </c>
      <c r="Q309">
        <f t="shared" si="156"/>
        <v>0</v>
      </c>
      <c r="R309">
        <f t="shared" si="157"/>
        <v>0</v>
      </c>
      <c r="S309">
        <f t="shared" si="158"/>
        <v>0</v>
      </c>
      <c r="T309">
        <f t="shared" si="159"/>
        <v>0</v>
      </c>
    </row>
    <row r="310" spans="1:20" x14ac:dyDescent="0.4">
      <c r="A310" t="s">
        <v>23</v>
      </c>
      <c r="C310" s="9">
        <v>45</v>
      </c>
      <c r="D310">
        <v>11.1</v>
      </c>
      <c r="E310">
        <v>170</v>
      </c>
      <c r="F310">
        <v>4</v>
      </c>
      <c r="G310">
        <v>344.8</v>
      </c>
      <c r="H310">
        <v>334.2</v>
      </c>
      <c r="I310">
        <v>570</v>
      </c>
      <c r="J310">
        <f t="shared" si="150"/>
        <v>4707.6000000000004</v>
      </c>
      <c r="L310">
        <f t="shared" si="151"/>
        <v>0</v>
      </c>
      <c r="M310">
        <f t="shared" si="152"/>
        <v>0</v>
      </c>
      <c r="N310">
        <f t="shared" si="153"/>
        <v>0</v>
      </c>
      <c r="O310">
        <f t="shared" si="154"/>
        <v>0</v>
      </c>
      <c r="P310">
        <f t="shared" si="155"/>
        <v>0</v>
      </c>
      <c r="Q310">
        <f t="shared" si="156"/>
        <v>0</v>
      </c>
      <c r="R310">
        <f t="shared" si="157"/>
        <v>0</v>
      </c>
      <c r="S310">
        <f t="shared" si="158"/>
        <v>0</v>
      </c>
      <c r="T310">
        <f t="shared" si="159"/>
        <v>0</v>
      </c>
    </row>
    <row r="311" spans="1:20" x14ac:dyDescent="0.4">
      <c r="A311" t="s">
        <v>24</v>
      </c>
      <c r="C311" s="9">
        <v>40.299999999999997</v>
      </c>
      <c r="D311">
        <v>15.4</v>
      </c>
      <c r="E311">
        <v>167</v>
      </c>
      <c r="F311">
        <v>19</v>
      </c>
      <c r="G311">
        <v>345.6</v>
      </c>
      <c r="H311">
        <v>306.5</v>
      </c>
      <c r="I311">
        <v>697.4</v>
      </c>
      <c r="J311">
        <f t="shared" si="150"/>
        <v>4844.6000000000004</v>
      </c>
      <c r="L311">
        <f t="shared" si="151"/>
        <v>0</v>
      </c>
      <c r="M311">
        <f t="shared" si="152"/>
        <v>0</v>
      </c>
      <c r="N311">
        <f t="shared" si="153"/>
        <v>0</v>
      </c>
      <c r="O311">
        <f t="shared" si="154"/>
        <v>0</v>
      </c>
      <c r="P311">
        <f t="shared" si="155"/>
        <v>0</v>
      </c>
      <c r="Q311">
        <f t="shared" si="156"/>
        <v>0</v>
      </c>
      <c r="R311">
        <f t="shared" si="157"/>
        <v>0</v>
      </c>
      <c r="S311">
        <f t="shared" si="158"/>
        <v>0</v>
      </c>
      <c r="T311">
        <f t="shared" si="159"/>
        <v>0</v>
      </c>
    </row>
    <row r="312" spans="1:20" x14ac:dyDescent="0.4">
      <c r="A312" t="s">
        <v>25</v>
      </c>
      <c r="C312" s="9">
        <v>35.9</v>
      </c>
      <c r="D312">
        <v>8.9</v>
      </c>
      <c r="E312">
        <v>166</v>
      </c>
      <c r="F312">
        <v>3</v>
      </c>
      <c r="G312">
        <v>292.8</v>
      </c>
      <c r="H312">
        <v>284.3</v>
      </c>
      <c r="I312">
        <v>796.3</v>
      </c>
      <c r="J312">
        <f t="shared" si="150"/>
        <v>4309.9000000000005</v>
      </c>
      <c r="L312">
        <f t="shared" si="151"/>
        <v>0</v>
      </c>
      <c r="M312">
        <f t="shared" si="152"/>
        <v>0</v>
      </c>
      <c r="N312">
        <f t="shared" si="153"/>
        <v>0</v>
      </c>
      <c r="O312">
        <f t="shared" si="154"/>
        <v>0</v>
      </c>
      <c r="P312">
        <f t="shared" si="155"/>
        <v>0</v>
      </c>
      <c r="Q312">
        <f t="shared" si="156"/>
        <v>0</v>
      </c>
      <c r="R312">
        <f t="shared" si="157"/>
        <v>0</v>
      </c>
      <c r="S312">
        <f t="shared" si="158"/>
        <v>0</v>
      </c>
      <c r="T312">
        <f t="shared" si="159"/>
        <v>0</v>
      </c>
    </row>
    <row r="313" spans="1:20" x14ac:dyDescent="0.4">
      <c r="A313" t="s">
        <v>26</v>
      </c>
      <c r="C313" s="9">
        <v>39.700000000000003</v>
      </c>
      <c r="D313">
        <v>12.5</v>
      </c>
      <c r="E313">
        <v>166</v>
      </c>
      <c r="F313">
        <v>2</v>
      </c>
      <c r="G313">
        <v>266.89999999999998</v>
      </c>
      <c r="H313">
        <v>263</v>
      </c>
      <c r="I313">
        <v>755.9</v>
      </c>
      <c r="J313">
        <f t="shared" si="150"/>
        <v>3958.7</v>
      </c>
      <c r="L313">
        <f t="shared" si="151"/>
        <v>0</v>
      </c>
      <c r="M313">
        <f t="shared" si="152"/>
        <v>0</v>
      </c>
      <c r="N313">
        <f t="shared" si="153"/>
        <v>0</v>
      </c>
      <c r="O313">
        <f t="shared" si="154"/>
        <v>0</v>
      </c>
      <c r="P313">
        <f t="shared" si="155"/>
        <v>0</v>
      </c>
      <c r="Q313">
        <f t="shared" si="156"/>
        <v>0</v>
      </c>
      <c r="R313">
        <f t="shared" si="157"/>
        <v>0</v>
      </c>
      <c r="S313">
        <f t="shared" si="158"/>
        <v>0</v>
      </c>
      <c r="T313">
        <f t="shared" si="159"/>
        <v>0</v>
      </c>
    </row>
    <row r="314" spans="1:20" x14ac:dyDescent="0.4">
      <c r="A314" t="s">
        <v>27</v>
      </c>
      <c r="C314" s="9">
        <v>40.5</v>
      </c>
      <c r="D314">
        <v>19.5</v>
      </c>
      <c r="E314">
        <v>146</v>
      </c>
      <c r="F314">
        <v>0</v>
      </c>
      <c r="G314">
        <v>225.1</v>
      </c>
      <c r="H314">
        <v>225.1</v>
      </c>
      <c r="I314">
        <v>320</v>
      </c>
      <c r="J314">
        <f t="shared" si="150"/>
        <v>3021.2</v>
      </c>
      <c r="L314">
        <f t="shared" si="151"/>
        <v>0</v>
      </c>
      <c r="M314">
        <f t="shared" si="152"/>
        <v>0</v>
      </c>
      <c r="N314">
        <f t="shared" si="153"/>
        <v>0</v>
      </c>
      <c r="O314">
        <f t="shared" si="154"/>
        <v>0</v>
      </c>
      <c r="P314">
        <f t="shared" si="155"/>
        <v>0</v>
      </c>
      <c r="Q314">
        <f t="shared" si="156"/>
        <v>0</v>
      </c>
      <c r="R314">
        <f t="shared" si="157"/>
        <v>0</v>
      </c>
      <c r="S314">
        <f t="shared" si="158"/>
        <v>0</v>
      </c>
      <c r="T314">
        <f t="shared" si="159"/>
        <v>0</v>
      </c>
    </row>
    <row r="315" spans="1:20" x14ac:dyDescent="0.4">
      <c r="A315" t="s">
        <v>28</v>
      </c>
      <c r="C315" s="9">
        <v>40.4</v>
      </c>
      <c r="D315">
        <v>10.6</v>
      </c>
      <c r="E315">
        <v>164</v>
      </c>
      <c r="F315">
        <v>3</v>
      </c>
      <c r="G315">
        <v>237.1</v>
      </c>
      <c r="H315">
        <v>232.5</v>
      </c>
      <c r="I315">
        <v>589.4</v>
      </c>
      <c r="J315">
        <f t="shared" si="150"/>
        <v>3434.6</v>
      </c>
      <c r="L315">
        <f t="shared" si="151"/>
        <v>0</v>
      </c>
      <c r="M315">
        <f t="shared" si="152"/>
        <v>0</v>
      </c>
      <c r="N315">
        <f t="shared" si="153"/>
        <v>0</v>
      </c>
      <c r="O315">
        <f t="shared" si="154"/>
        <v>0</v>
      </c>
      <c r="P315">
        <f t="shared" si="155"/>
        <v>0</v>
      </c>
      <c r="Q315">
        <f t="shared" si="156"/>
        <v>0</v>
      </c>
      <c r="R315">
        <f t="shared" si="157"/>
        <v>0</v>
      </c>
      <c r="S315">
        <f t="shared" si="158"/>
        <v>0</v>
      </c>
      <c r="T315">
        <f t="shared" si="159"/>
        <v>0</v>
      </c>
    </row>
    <row r="316" spans="1:20" x14ac:dyDescent="0.4">
      <c r="A316" t="s">
        <v>29</v>
      </c>
      <c r="C316" s="9">
        <v>42.3</v>
      </c>
      <c r="D316">
        <v>9.6</v>
      </c>
      <c r="E316">
        <v>162</v>
      </c>
      <c r="F316">
        <v>2</v>
      </c>
      <c r="G316">
        <v>233.8</v>
      </c>
      <c r="H316">
        <v>230.2</v>
      </c>
      <c r="I316">
        <v>747.1</v>
      </c>
      <c r="J316">
        <f t="shared" si="150"/>
        <v>3552.7000000000003</v>
      </c>
      <c r="L316">
        <f t="shared" si="151"/>
        <v>0</v>
      </c>
      <c r="M316">
        <f t="shared" si="152"/>
        <v>0</v>
      </c>
      <c r="N316">
        <f t="shared" si="153"/>
        <v>0</v>
      </c>
      <c r="O316">
        <f t="shared" si="154"/>
        <v>0</v>
      </c>
      <c r="P316">
        <f t="shared" si="155"/>
        <v>0</v>
      </c>
      <c r="Q316">
        <f t="shared" si="156"/>
        <v>0</v>
      </c>
      <c r="R316">
        <f t="shared" si="157"/>
        <v>0</v>
      </c>
      <c r="S316">
        <f t="shared" si="158"/>
        <v>0</v>
      </c>
      <c r="T316">
        <f t="shared" si="159"/>
        <v>0</v>
      </c>
    </row>
    <row r="317" spans="1:20" x14ac:dyDescent="0.4">
      <c r="A317" t="s">
        <v>30</v>
      </c>
      <c r="C317" s="9">
        <v>51.3</v>
      </c>
      <c r="D317">
        <v>12.9</v>
      </c>
      <c r="E317">
        <v>166</v>
      </c>
      <c r="F317">
        <v>6</v>
      </c>
      <c r="G317">
        <v>279.5</v>
      </c>
      <c r="H317">
        <v>266.2</v>
      </c>
      <c r="I317">
        <v>463.7</v>
      </c>
      <c r="J317">
        <f t="shared" si="150"/>
        <v>3817.7</v>
      </c>
      <c r="L317">
        <f t="shared" si="151"/>
        <v>0</v>
      </c>
      <c r="M317">
        <f t="shared" si="152"/>
        <v>0</v>
      </c>
      <c r="N317">
        <f t="shared" si="153"/>
        <v>0</v>
      </c>
      <c r="O317">
        <f t="shared" si="154"/>
        <v>0</v>
      </c>
      <c r="P317">
        <f t="shared" si="155"/>
        <v>0</v>
      </c>
      <c r="Q317">
        <f t="shared" si="156"/>
        <v>0</v>
      </c>
      <c r="R317">
        <f t="shared" si="157"/>
        <v>0</v>
      </c>
      <c r="S317">
        <f t="shared" si="158"/>
        <v>0</v>
      </c>
      <c r="T317">
        <f t="shared" si="159"/>
        <v>0</v>
      </c>
    </row>
    <row r="318" spans="1:20" x14ac:dyDescent="0.4">
      <c r="A318" t="s">
        <v>31</v>
      </c>
      <c r="C318" s="9">
        <v>46.5</v>
      </c>
      <c r="D318">
        <v>9.6</v>
      </c>
      <c r="E318">
        <v>164</v>
      </c>
      <c r="F318">
        <v>2</v>
      </c>
      <c r="G318">
        <v>249.1</v>
      </c>
      <c r="H318">
        <v>235</v>
      </c>
      <c r="I318">
        <v>670.5</v>
      </c>
      <c r="J318">
        <f t="shared" si="150"/>
        <v>3659.7</v>
      </c>
      <c r="L318">
        <f t="shared" si="151"/>
        <v>0</v>
      </c>
      <c r="M318">
        <f t="shared" si="152"/>
        <v>0</v>
      </c>
      <c r="N318">
        <f t="shared" si="153"/>
        <v>0</v>
      </c>
      <c r="O318">
        <f t="shared" si="154"/>
        <v>0</v>
      </c>
      <c r="P318">
        <f t="shared" si="155"/>
        <v>0</v>
      </c>
      <c r="Q318">
        <f t="shared" si="156"/>
        <v>0</v>
      </c>
      <c r="R318">
        <f t="shared" si="157"/>
        <v>0</v>
      </c>
      <c r="S318">
        <f t="shared" si="158"/>
        <v>0</v>
      </c>
      <c r="T318">
        <f t="shared" si="159"/>
        <v>0</v>
      </c>
    </row>
    <row r="319" spans="1:20" x14ac:dyDescent="0.4">
      <c r="A319" t="s">
        <v>32</v>
      </c>
      <c r="C319" s="9">
        <v>50.2</v>
      </c>
      <c r="D319">
        <v>10.7</v>
      </c>
      <c r="E319">
        <v>166</v>
      </c>
      <c r="F319">
        <v>2</v>
      </c>
      <c r="G319">
        <v>261.2</v>
      </c>
      <c r="H319">
        <v>237.2</v>
      </c>
      <c r="I319">
        <v>712.5</v>
      </c>
      <c r="J319">
        <f t="shared" si="150"/>
        <v>3846.8999999999996</v>
      </c>
      <c r="L319">
        <f t="shared" si="151"/>
        <v>0</v>
      </c>
      <c r="M319">
        <f t="shared" si="152"/>
        <v>0</v>
      </c>
      <c r="N319">
        <f t="shared" si="153"/>
        <v>0</v>
      </c>
      <c r="O319">
        <f t="shared" si="154"/>
        <v>0</v>
      </c>
      <c r="P319">
        <f t="shared" si="155"/>
        <v>0</v>
      </c>
      <c r="Q319">
        <f t="shared" si="156"/>
        <v>0</v>
      </c>
      <c r="R319">
        <f t="shared" si="157"/>
        <v>0</v>
      </c>
      <c r="S319">
        <f t="shared" si="158"/>
        <v>0</v>
      </c>
      <c r="T319">
        <f t="shared" si="159"/>
        <v>0</v>
      </c>
    </row>
    <row r="320" spans="1:20" x14ac:dyDescent="0.4">
      <c r="A320" t="s">
        <v>39</v>
      </c>
      <c r="C320" s="9">
        <v>50.1</v>
      </c>
      <c r="D320">
        <v>8</v>
      </c>
      <c r="E320">
        <v>161</v>
      </c>
      <c r="F320">
        <v>1</v>
      </c>
      <c r="G320">
        <v>214.2</v>
      </c>
      <c r="H320">
        <v>211.6</v>
      </c>
      <c r="I320">
        <v>460.4</v>
      </c>
      <c r="J320">
        <f t="shared" si="150"/>
        <v>3030.7999999999997</v>
      </c>
      <c r="L320">
        <f t="shared" si="151"/>
        <v>0</v>
      </c>
      <c r="M320">
        <f t="shared" si="152"/>
        <v>0</v>
      </c>
      <c r="N320">
        <f t="shared" si="153"/>
        <v>0</v>
      </c>
      <c r="O320">
        <f t="shared" si="154"/>
        <v>0</v>
      </c>
      <c r="P320">
        <f t="shared" si="155"/>
        <v>0</v>
      </c>
      <c r="Q320">
        <f t="shared" si="156"/>
        <v>0</v>
      </c>
      <c r="R320">
        <f t="shared" si="157"/>
        <v>0</v>
      </c>
      <c r="S320">
        <f t="shared" si="158"/>
        <v>0</v>
      </c>
      <c r="T320">
        <f t="shared" si="159"/>
        <v>0</v>
      </c>
    </row>
    <row r="322" spans="1:20" x14ac:dyDescent="0.4">
      <c r="M322">
        <f>SUM(M304:M320)</f>
        <v>0</v>
      </c>
      <c r="N322">
        <f>SUM(N304:N320)</f>
        <v>0</v>
      </c>
      <c r="O322">
        <f>SUM(O304:O320)</f>
        <v>0</v>
      </c>
      <c r="P322">
        <f>SUM(P304:P320)</f>
        <v>0</v>
      </c>
      <c r="Q322">
        <f>SUM(Q304:Q320)*1000</f>
        <v>0</v>
      </c>
      <c r="R322">
        <f>SUM(R304:R320)*1000</f>
        <v>0</v>
      </c>
      <c r="S322">
        <f>SUM(S304:S320)*1000</f>
        <v>0</v>
      </c>
      <c r="T322">
        <f>SUM(T304:T320)*1000</f>
        <v>0</v>
      </c>
    </row>
    <row r="323" spans="1:20" x14ac:dyDescent="0.4">
      <c r="A323" t="s">
        <v>146</v>
      </c>
      <c r="L323" t="s">
        <v>78</v>
      </c>
    </row>
    <row r="324" spans="1:20" x14ac:dyDescent="0.4">
      <c r="A324" t="s">
        <v>16</v>
      </c>
      <c r="C324" s="9">
        <v>50.7</v>
      </c>
      <c r="D324">
        <v>5.7</v>
      </c>
      <c r="E324">
        <v>159</v>
      </c>
      <c r="F324">
        <v>4</v>
      </c>
      <c r="G324">
        <v>1639.9</v>
      </c>
      <c r="H324">
        <v>1564.3</v>
      </c>
      <c r="I324">
        <v>357</v>
      </c>
      <c r="J324">
        <f t="shared" ref="J324:J340" si="160">(G324*12)+I324</f>
        <v>20035.800000000003</v>
      </c>
      <c r="L324">
        <f>IF(AND($F$1=A324,$M$1=$A$323),A324,0)</f>
        <v>0</v>
      </c>
      <c r="M324">
        <f>IFERROR(VLOOKUP(L324,$A$323:$J$340,3,FALSE),0)</f>
        <v>0</v>
      </c>
      <c r="N324">
        <f>IFERROR(VLOOKUP(L324,$A$323:$J$340,4,FALSE),0)</f>
        <v>0</v>
      </c>
      <c r="O324">
        <f>IFERROR(VLOOKUP(L324,$A$323:$J$340,5,FALSE),0)</f>
        <v>0</v>
      </c>
      <c r="P324">
        <f>IFERROR(VLOOKUP(L324,$A$323:$J$340,6,FALSE),0)</f>
        <v>0</v>
      </c>
      <c r="Q324">
        <f>IFERROR(VLOOKUP(L324,$A$323:$J$340,7,FALSE),0)</f>
        <v>0</v>
      </c>
      <c r="R324">
        <f>IFERROR(VLOOKUP(L324,$A$323:$J$340,8,FALSE),0)</f>
        <v>0</v>
      </c>
      <c r="S324">
        <f>IFERROR(VLOOKUP(L324,$A$323:$J$340,9,FALSE),0)</f>
        <v>0</v>
      </c>
      <c r="T324">
        <f>IFERROR(VLOOKUP(L324,$A$323:$J$340,10,FALSE),0)</f>
        <v>0</v>
      </c>
    </row>
    <row r="325" spans="1:20" x14ac:dyDescent="0.4">
      <c r="A325" t="s">
        <v>17</v>
      </c>
      <c r="C325" s="9">
        <v>34.5</v>
      </c>
      <c r="D325">
        <v>0.5</v>
      </c>
      <c r="E325">
        <v>171</v>
      </c>
      <c r="F325">
        <v>1</v>
      </c>
      <c r="G325">
        <v>693.9</v>
      </c>
      <c r="H325">
        <v>688</v>
      </c>
      <c r="I325">
        <v>313.5</v>
      </c>
      <c r="J325">
        <f t="shared" si="160"/>
        <v>8640.2999999999993</v>
      </c>
      <c r="L325">
        <f t="shared" ref="L325:L340" si="161">IF(AND($F$1=A325,$M$1=$A$323),A325,0)</f>
        <v>0</v>
      </c>
      <c r="M325">
        <f t="shared" ref="M325:M340" si="162">IFERROR(VLOOKUP(L325,$A$323:$J$340,3,FALSE),0)</f>
        <v>0</v>
      </c>
      <c r="N325">
        <f t="shared" ref="N325:N340" si="163">IFERROR(VLOOKUP(L325,$A$323:$J$340,4,FALSE),0)</f>
        <v>0</v>
      </c>
      <c r="O325">
        <f t="shared" ref="O325:O340" si="164">IFERROR(VLOOKUP(L325,$A$323:$J$340,5,FALSE),0)</f>
        <v>0</v>
      </c>
      <c r="P325">
        <f t="shared" ref="P325:P340" si="165">IFERROR(VLOOKUP(L325,$A$323:$J$340,6,FALSE),0)</f>
        <v>0</v>
      </c>
      <c r="Q325">
        <f t="shared" ref="Q325:Q340" si="166">IFERROR(VLOOKUP(L325,$A$323:$J$340,7,FALSE),0)</f>
        <v>0</v>
      </c>
      <c r="R325">
        <f t="shared" ref="R325:R340" si="167">IFERROR(VLOOKUP(L325,$A$323:$J$340,8,FALSE),0)</f>
        <v>0</v>
      </c>
      <c r="S325">
        <f t="shared" ref="S325:S340" si="168">IFERROR(VLOOKUP(L325,$A$323:$J$340,9,FALSE),0)</f>
        <v>0</v>
      </c>
      <c r="T325">
        <f t="shared" ref="T325:T340" si="169">IFERROR(VLOOKUP(L325,$A$323:$J$340,10,FALSE),0)</f>
        <v>0</v>
      </c>
    </row>
    <row r="326" spans="1:20" x14ac:dyDescent="0.4">
      <c r="A326" t="s">
        <v>18</v>
      </c>
      <c r="C326" s="9">
        <v>49.4</v>
      </c>
      <c r="D326">
        <v>17.100000000000001</v>
      </c>
      <c r="E326">
        <v>157</v>
      </c>
      <c r="F326">
        <v>10</v>
      </c>
      <c r="G326">
        <v>481.1</v>
      </c>
      <c r="H326">
        <v>454.3</v>
      </c>
      <c r="I326">
        <v>608.6</v>
      </c>
      <c r="J326">
        <f t="shared" si="160"/>
        <v>6381.8000000000011</v>
      </c>
      <c r="L326">
        <f t="shared" si="161"/>
        <v>0</v>
      </c>
      <c r="M326">
        <f t="shared" si="162"/>
        <v>0</v>
      </c>
      <c r="N326">
        <f t="shared" si="163"/>
        <v>0</v>
      </c>
      <c r="O326">
        <f t="shared" si="164"/>
        <v>0</v>
      </c>
      <c r="P326">
        <f t="shared" si="165"/>
        <v>0</v>
      </c>
      <c r="Q326">
        <f t="shared" si="166"/>
        <v>0</v>
      </c>
      <c r="R326">
        <f t="shared" si="167"/>
        <v>0</v>
      </c>
      <c r="S326">
        <f t="shared" si="168"/>
        <v>0</v>
      </c>
      <c r="T326">
        <f t="shared" si="169"/>
        <v>0</v>
      </c>
    </row>
    <row r="327" spans="1:20" x14ac:dyDescent="0.4">
      <c r="A327" t="s">
        <v>19</v>
      </c>
      <c r="C327" s="9">
        <v>47.1</v>
      </c>
      <c r="D327">
        <v>4</v>
      </c>
      <c r="E327">
        <v>155</v>
      </c>
      <c r="F327">
        <v>7</v>
      </c>
      <c r="G327">
        <v>355.1</v>
      </c>
      <c r="H327">
        <v>340.5</v>
      </c>
      <c r="I327">
        <v>999</v>
      </c>
      <c r="J327">
        <f t="shared" si="160"/>
        <v>5260.2000000000007</v>
      </c>
      <c r="L327">
        <f t="shared" si="161"/>
        <v>0</v>
      </c>
      <c r="M327">
        <f t="shared" si="162"/>
        <v>0</v>
      </c>
      <c r="N327">
        <f t="shared" si="163"/>
        <v>0</v>
      </c>
      <c r="O327">
        <f t="shared" si="164"/>
        <v>0</v>
      </c>
      <c r="P327">
        <f t="shared" si="165"/>
        <v>0</v>
      </c>
      <c r="Q327">
        <f t="shared" si="166"/>
        <v>0</v>
      </c>
      <c r="R327">
        <f t="shared" si="167"/>
        <v>0</v>
      </c>
      <c r="S327">
        <f t="shared" si="168"/>
        <v>0</v>
      </c>
      <c r="T327">
        <f t="shared" si="169"/>
        <v>0</v>
      </c>
    </row>
    <row r="328" spans="1:20" x14ac:dyDescent="0.4">
      <c r="A328" t="s">
        <v>21</v>
      </c>
      <c r="C328" s="9">
        <v>43.6</v>
      </c>
      <c r="D328">
        <v>11</v>
      </c>
      <c r="E328">
        <v>154</v>
      </c>
      <c r="F328">
        <v>3</v>
      </c>
      <c r="G328">
        <v>326.89999999999998</v>
      </c>
      <c r="H328">
        <v>296.5</v>
      </c>
      <c r="I328">
        <v>922.7</v>
      </c>
      <c r="J328">
        <f t="shared" si="160"/>
        <v>4845.5</v>
      </c>
      <c r="L328">
        <f t="shared" si="161"/>
        <v>0</v>
      </c>
      <c r="M328">
        <f t="shared" si="162"/>
        <v>0</v>
      </c>
      <c r="N328">
        <f t="shared" si="163"/>
        <v>0</v>
      </c>
      <c r="O328">
        <f t="shared" si="164"/>
        <v>0</v>
      </c>
      <c r="P328">
        <f t="shared" si="165"/>
        <v>0</v>
      </c>
      <c r="Q328">
        <f t="shared" si="166"/>
        <v>0</v>
      </c>
      <c r="R328">
        <f t="shared" si="167"/>
        <v>0</v>
      </c>
      <c r="S328">
        <f t="shared" si="168"/>
        <v>0</v>
      </c>
      <c r="T328">
        <f t="shared" si="169"/>
        <v>0</v>
      </c>
    </row>
    <row r="329" spans="1:20" x14ac:dyDescent="0.4">
      <c r="A329" t="s">
        <v>22</v>
      </c>
      <c r="C329" s="9">
        <v>50.5</v>
      </c>
      <c r="D329">
        <v>15</v>
      </c>
      <c r="E329">
        <v>157</v>
      </c>
      <c r="F329">
        <v>1</v>
      </c>
      <c r="G329">
        <v>293</v>
      </c>
      <c r="H329">
        <v>263.5</v>
      </c>
      <c r="I329">
        <v>821</v>
      </c>
      <c r="J329">
        <f t="shared" si="160"/>
        <v>4337</v>
      </c>
      <c r="L329">
        <f t="shared" si="161"/>
        <v>0</v>
      </c>
      <c r="M329">
        <f t="shared" si="162"/>
        <v>0</v>
      </c>
      <c r="N329">
        <f t="shared" si="163"/>
        <v>0</v>
      </c>
      <c r="O329">
        <f t="shared" si="164"/>
        <v>0</v>
      </c>
      <c r="P329">
        <f t="shared" si="165"/>
        <v>0</v>
      </c>
      <c r="Q329">
        <f t="shared" si="166"/>
        <v>0</v>
      </c>
      <c r="R329">
        <f t="shared" si="167"/>
        <v>0</v>
      </c>
      <c r="S329">
        <f t="shared" si="168"/>
        <v>0</v>
      </c>
      <c r="T329">
        <f t="shared" si="169"/>
        <v>0</v>
      </c>
    </row>
    <row r="330" spans="1:20" x14ac:dyDescent="0.4">
      <c r="A330" t="s">
        <v>23</v>
      </c>
      <c r="C330" s="9">
        <v>45.1</v>
      </c>
      <c r="D330">
        <v>11.3</v>
      </c>
      <c r="E330">
        <v>156</v>
      </c>
      <c r="F330">
        <v>12</v>
      </c>
      <c r="G330">
        <v>345.7</v>
      </c>
      <c r="H330">
        <v>318.89999999999998</v>
      </c>
      <c r="I330">
        <v>1006.1</v>
      </c>
      <c r="J330">
        <f t="shared" si="160"/>
        <v>5154.5</v>
      </c>
      <c r="L330">
        <f t="shared" si="161"/>
        <v>0</v>
      </c>
      <c r="M330">
        <f t="shared" si="162"/>
        <v>0</v>
      </c>
      <c r="N330">
        <f t="shared" si="163"/>
        <v>0</v>
      </c>
      <c r="O330">
        <f t="shared" si="164"/>
        <v>0</v>
      </c>
      <c r="P330">
        <f t="shared" si="165"/>
        <v>0</v>
      </c>
      <c r="Q330">
        <f t="shared" si="166"/>
        <v>0</v>
      </c>
      <c r="R330">
        <f t="shared" si="167"/>
        <v>0</v>
      </c>
      <c r="S330">
        <f t="shared" si="168"/>
        <v>0</v>
      </c>
      <c r="T330">
        <f t="shared" si="169"/>
        <v>0</v>
      </c>
    </row>
    <row r="331" spans="1:20" x14ac:dyDescent="0.4">
      <c r="A331" t="s">
        <v>24</v>
      </c>
      <c r="C331" s="9">
        <v>39.200000000000003</v>
      </c>
      <c r="D331">
        <v>11.7</v>
      </c>
      <c r="E331">
        <v>158</v>
      </c>
      <c r="F331">
        <v>13</v>
      </c>
      <c r="G331">
        <v>334.1</v>
      </c>
      <c r="H331">
        <v>298.60000000000002</v>
      </c>
      <c r="I331">
        <v>800.2</v>
      </c>
      <c r="J331">
        <f t="shared" si="160"/>
        <v>4809.4000000000005</v>
      </c>
      <c r="L331">
        <f t="shared" si="161"/>
        <v>0</v>
      </c>
      <c r="M331">
        <f t="shared" si="162"/>
        <v>0</v>
      </c>
      <c r="N331">
        <f t="shared" si="163"/>
        <v>0</v>
      </c>
      <c r="O331">
        <f t="shared" si="164"/>
        <v>0</v>
      </c>
      <c r="P331">
        <f t="shared" si="165"/>
        <v>0</v>
      </c>
      <c r="Q331">
        <f t="shared" si="166"/>
        <v>0</v>
      </c>
      <c r="R331">
        <f t="shared" si="167"/>
        <v>0</v>
      </c>
      <c r="S331">
        <f t="shared" si="168"/>
        <v>0</v>
      </c>
      <c r="T331">
        <f t="shared" si="169"/>
        <v>0</v>
      </c>
    </row>
    <row r="332" spans="1:20" x14ac:dyDescent="0.4">
      <c r="A332" t="s">
        <v>25</v>
      </c>
      <c r="C332" s="9">
        <v>37.799999999999997</v>
      </c>
      <c r="D332">
        <v>9</v>
      </c>
      <c r="E332">
        <v>158</v>
      </c>
      <c r="F332">
        <v>3</v>
      </c>
      <c r="G332">
        <v>287.8</v>
      </c>
      <c r="H332">
        <v>281</v>
      </c>
      <c r="I332">
        <v>859.7</v>
      </c>
      <c r="J332">
        <f t="shared" si="160"/>
        <v>4313.3</v>
      </c>
      <c r="L332">
        <f t="shared" si="161"/>
        <v>0</v>
      </c>
      <c r="M332">
        <f t="shared" si="162"/>
        <v>0</v>
      </c>
      <c r="N332">
        <f t="shared" si="163"/>
        <v>0</v>
      </c>
      <c r="O332">
        <f t="shared" si="164"/>
        <v>0</v>
      </c>
      <c r="P332">
        <f t="shared" si="165"/>
        <v>0</v>
      </c>
      <c r="Q332">
        <f t="shared" si="166"/>
        <v>0</v>
      </c>
      <c r="R332">
        <f t="shared" si="167"/>
        <v>0</v>
      </c>
      <c r="S332">
        <f t="shared" si="168"/>
        <v>0</v>
      </c>
      <c r="T332">
        <f t="shared" si="169"/>
        <v>0</v>
      </c>
    </row>
    <row r="333" spans="1:20" x14ac:dyDescent="0.4">
      <c r="A333" t="s">
        <v>26</v>
      </c>
      <c r="C333" s="9" t="s">
        <v>74</v>
      </c>
      <c r="D333" t="s">
        <v>74</v>
      </c>
      <c r="E333" t="s">
        <v>74</v>
      </c>
      <c r="F333" t="s">
        <v>74</v>
      </c>
      <c r="G333" t="s">
        <v>74</v>
      </c>
      <c r="H333" t="s">
        <v>74</v>
      </c>
      <c r="I333" t="s">
        <v>74</v>
      </c>
      <c r="J333" t="e">
        <f t="shared" si="160"/>
        <v>#VALUE!</v>
      </c>
      <c r="L333">
        <f t="shared" si="161"/>
        <v>0</v>
      </c>
      <c r="M333">
        <f t="shared" si="162"/>
        <v>0</v>
      </c>
      <c r="N333">
        <f t="shared" si="163"/>
        <v>0</v>
      </c>
      <c r="O333">
        <f t="shared" si="164"/>
        <v>0</v>
      </c>
      <c r="P333">
        <f t="shared" si="165"/>
        <v>0</v>
      </c>
      <c r="Q333">
        <f t="shared" si="166"/>
        <v>0</v>
      </c>
      <c r="R333">
        <f t="shared" si="167"/>
        <v>0</v>
      </c>
      <c r="S333">
        <f t="shared" si="168"/>
        <v>0</v>
      </c>
      <c r="T333">
        <f t="shared" si="169"/>
        <v>0</v>
      </c>
    </row>
    <row r="334" spans="1:20" x14ac:dyDescent="0.4">
      <c r="A334" t="s">
        <v>27</v>
      </c>
      <c r="C334" s="9" t="s">
        <v>74</v>
      </c>
      <c r="D334" t="s">
        <v>74</v>
      </c>
      <c r="E334" t="s">
        <v>74</v>
      </c>
      <c r="F334" t="s">
        <v>74</v>
      </c>
      <c r="G334" t="s">
        <v>74</v>
      </c>
      <c r="H334" t="s">
        <v>74</v>
      </c>
      <c r="I334" t="s">
        <v>74</v>
      </c>
      <c r="J334" t="e">
        <f t="shared" si="160"/>
        <v>#VALUE!</v>
      </c>
      <c r="L334">
        <f t="shared" si="161"/>
        <v>0</v>
      </c>
      <c r="M334">
        <f t="shared" si="162"/>
        <v>0</v>
      </c>
      <c r="N334">
        <f t="shared" si="163"/>
        <v>0</v>
      </c>
      <c r="O334">
        <f t="shared" si="164"/>
        <v>0</v>
      </c>
      <c r="P334">
        <f t="shared" si="165"/>
        <v>0</v>
      </c>
      <c r="Q334">
        <f t="shared" si="166"/>
        <v>0</v>
      </c>
      <c r="R334">
        <f t="shared" si="167"/>
        <v>0</v>
      </c>
      <c r="S334">
        <f t="shared" si="168"/>
        <v>0</v>
      </c>
      <c r="T334">
        <f t="shared" si="169"/>
        <v>0</v>
      </c>
    </row>
    <row r="335" spans="1:20" x14ac:dyDescent="0.4">
      <c r="A335" t="s">
        <v>28</v>
      </c>
      <c r="C335" s="9">
        <v>39.799999999999997</v>
      </c>
      <c r="D335">
        <v>9.6999999999999993</v>
      </c>
      <c r="E335">
        <v>165</v>
      </c>
      <c r="F335">
        <v>4</v>
      </c>
      <c r="G335">
        <v>243.9</v>
      </c>
      <c r="H335">
        <v>231.4</v>
      </c>
      <c r="I335">
        <v>734</v>
      </c>
      <c r="J335">
        <f t="shared" si="160"/>
        <v>3660.8</v>
      </c>
      <c r="L335">
        <f t="shared" si="161"/>
        <v>0</v>
      </c>
      <c r="M335">
        <f t="shared" si="162"/>
        <v>0</v>
      </c>
      <c r="N335">
        <f t="shared" si="163"/>
        <v>0</v>
      </c>
      <c r="O335">
        <f t="shared" si="164"/>
        <v>0</v>
      </c>
      <c r="P335">
        <f t="shared" si="165"/>
        <v>0</v>
      </c>
      <c r="Q335">
        <f t="shared" si="166"/>
        <v>0</v>
      </c>
      <c r="R335">
        <f t="shared" si="167"/>
        <v>0</v>
      </c>
      <c r="S335">
        <f t="shared" si="168"/>
        <v>0</v>
      </c>
      <c r="T335">
        <f t="shared" si="169"/>
        <v>0</v>
      </c>
    </row>
    <row r="336" spans="1:20" x14ac:dyDescent="0.4">
      <c r="A336" t="s">
        <v>29</v>
      </c>
      <c r="C336" s="9">
        <v>42.4</v>
      </c>
      <c r="D336">
        <v>12.3</v>
      </c>
      <c r="E336">
        <v>164</v>
      </c>
      <c r="F336">
        <v>3</v>
      </c>
      <c r="G336">
        <v>252.4</v>
      </c>
      <c r="H336">
        <v>246.1</v>
      </c>
      <c r="I336">
        <v>722</v>
      </c>
      <c r="J336">
        <f t="shared" si="160"/>
        <v>3750.8</v>
      </c>
      <c r="L336">
        <f t="shared" si="161"/>
        <v>0</v>
      </c>
      <c r="M336">
        <f t="shared" si="162"/>
        <v>0</v>
      </c>
      <c r="N336">
        <f t="shared" si="163"/>
        <v>0</v>
      </c>
      <c r="O336">
        <f t="shared" si="164"/>
        <v>0</v>
      </c>
      <c r="P336">
        <f t="shared" si="165"/>
        <v>0</v>
      </c>
      <c r="Q336">
        <f t="shared" si="166"/>
        <v>0</v>
      </c>
      <c r="R336">
        <f t="shared" si="167"/>
        <v>0</v>
      </c>
      <c r="S336">
        <f t="shared" si="168"/>
        <v>0</v>
      </c>
      <c r="T336">
        <f t="shared" si="169"/>
        <v>0</v>
      </c>
    </row>
    <row r="337" spans="1:20" x14ac:dyDescent="0.4">
      <c r="A337" t="s">
        <v>30</v>
      </c>
      <c r="C337" s="9">
        <v>48</v>
      </c>
      <c r="D337">
        <v>13</v>
      </c>
      <c r="E337">
        <v>163</v>
      </c>
      <c r="F337">
        <v>3</v>
      </c>
      <c r="G337">
        <v>302.39999999999998</v>
      </c>
      <c r="H337">
        <v>295.8</v>
      </c>
      <c r="I337">
        <v>999.5</v>
      </c>
      <c r="J337">
        <f t="shared" si="160"/>
        <v>4628.2999999999993</v>
      </c>
      <c r="L337">
        <f t="shared" si="161"/>
        <v>0</v>
      </c>
      <c r="M337">
        <f t="shared" si="162"/>
        <v>0</v>
      </c>
      <c r="N337">
        <f t="shared" si="163"/>
        <v>0</v>
      </c>
      <c r="O337">
        <f t="shared" si="164"/>
        <v>0</v>
      </c>
      <c r="P337">
        <f t="shared" si="165"/>
        <v>0</v>
      </c>
      <c r="Q337">
        <f t="shared" si="166"/>
        <v>0</v>
      </c>
      <c r="R337">
        <f t="shared" si="167"/>
        <v>0</v>
      </c>
      <c r="S337">
        <f t="shared" si="168"/>
        <v>0</v>
      </c>
      <c r="T337">
        <f t="shared" si="169"/>
        <v>0</v>
      </c>
    </row>
    <row r="338" spans="1:20" x14ac:dyDescent="0.4">
      <c r="A338" t="s">
        <v>31</v>
      </c>
      <c r="C338" s="9">
        <v>40.6</v>
      </c>
      <c r="D338">
        <v>8.3000000000000007</v>
      </c>
      <c r="E338">
        <v>165</v>
      </c>
      <c r="F338">
        <v>3</v>
      </c>
      <c r="G338">
        <v>246.4</v>
      </c>
      <c r="H338">
        <v>229.1</v>
      </c>
      <c r="I338">
        <v>632.1</v>
      </c>
      <c r="J338">
        <f t="shared" si="160"/>
        <v>3588.9</v>
      </c>
      <c r="L338">
        <f t="shared" si="161"/>
        <v>0</v>
      </c>
      <c r="M338">
        <f t="shared" si="162"/>
        <v>0</v>
      </c>
      <c r="N338">
        <f t="shared" si="163"/>
        <v>0</v>
      </c>
      <c r="O338">
        <f t="shared" si="164"/>
        <v>0</v>
      </c>
      <c r="P338">
        <f t="shared" si="165"/>
        <v>0</v>
      </c>
      <c r="Q338">
        <f t="shared" si="166"/>
        <v>0</v>
      </c>
      <c r="R338">
        <f t="shared" si="167"/>
        <v>0</v>
      </c>
      <c r="S338">
        <f t="shared" si="168"/>
        <v>0</v>
      </c>
      <c r="T338">
        <f t="shared" si="169"/>
        <v>0</v>
      </c>
    </row>
    <row r="339" spans="1:20" x14ac:dyDescent="0.4">
      <c r="A339" t="s">
        <v>32</v>
      </c>
      <c r="C339" s="9">
        <v>40.1</v>
      </c>
      <c r="D339">
        <v>6.8</v>
      </c>
      <c r="E339">
        <v>160</v>
      </c>
      <c r="F339">
        <v>0</v>
      </c>
      <c r="G339">
        <v>265.89999999999998</v>
      </c>
      <c r="H339">
        <v>253.8</v>
      </c>
      <c r="I339">
        <v>475.5</v>
      </c>
      <c r="J339">
        <f t="shared" si="160"/>
        <v>3666.2999999999997</v>
      </c>
      <c r="L339">
        <f t="shared" si="161"/>
        <v>0</v>
      </c>
      <c r="M339">
        <f t="shared" si="162"/>
        <v>0</v>
      </c>
      <c r="N339">
        <f t="shared" si="163"/>
        <v>0</v>
      </c>
      <c r="O339">
        <f t="shared" si="164"/>
        <v>0</v>
      </c>
      <c r="P339">
        <f t="shared" si="165"/>
        <v>0</v>
      </c>
      <c r="Q339">
        <f t="shared" si="166"/>
        <v>0</v>
      </c>
      <c r="R339">
        <f t="shared" si="167"/>
        <v>0</v>
      </c>
      <c r="S339">
        <f t="shared" si="168"/>
        <v>0</v>
      </c>
      <c r="T339">
        <f t="shared" si="169"/>
        <v>0</v>
      </c>
    </row>
    <row r="340" spans="1:20" x14ac:dyDescent="0.4">
      <c r="A340" t="s">
        <v>39</v>
      </c>
      <c r="C340" s="9">
        <v>49.7</v>
      </c>
      <c r="D340">
        <v>10.3</v>
      </c>
      <c r="E340">
        <v>147</v>
      </c>
      <c r="F340">
        <v>0</v>
      </c>
      <c r="G340">
        <v>211.8</v>
      </c>
      <c r="H340">
        <v>185.2</v>
      </c>
      <c r="I340">
        <v>609.79999999999995</v>
      </c>
      <c r="J340">
        <f t="shared" si="160"/>
        <v>3151.4000000000005</v>
      </c>
      <c r="L340">
        <f t="shared" si="161"/>
        <v>0</v>
      </c>
      <c r="M340">
        <f t="shared" si="162"/>
        <v>0</v>
      </c>
      <c r="N340">
        <f t="shared" si="163"/>
        <v>0</v>
      </c>
      <c r="O340">
        <f t="shared" si="164"/>
        <v>0</v>
      </c>
      <c r="P340">
        <f t="shared" si="165"/>
        <v>0</v>
      </c>
      <c r="Q340">
        <f t="shared" si="166"/>
        <v>0</v>
      </c>
      <c r="R340">
        <f t="shared" si="167"/>
        <v>0</v>
      </c>
      <c r="S340">
        <f t="shared" si="168"/>
        <v>0</v>
      </c>
      <c r="T340">
        <f t="shared" si="169"/>
        <v>0</v>
      </c>
    </row>
    <row r="342" spans="1:20" x14ac:dyDescent="0.4">
      <c r="M342">
        <f>SUM(M324:M340)</f>
        <v>0</v>
      </c>
      <c r="N342">
        <f>SUM(N324:N340)</f>
        <v>0</v>
      </c>
      <c r="O342">
        <f>SUM(O324:O340)</f>
        <v>0</v>
      </c>
      <c r="P342">
        <f>SUM(P324:P340)</f>
        <v>0</v>
      </c>
      <c r="Q342">
        <f>SUM(Q324:Q340)*1000</f>
        <v>0</v>
      </c>
      <c r="R342">
        <f>SUM(R324:R340)*1000</f>
        <v>0</v>
      </c>
      <c r="S342">
        <f>SUM(S324:S340)*1000</f>
        <v>0</v>
      </c>
      <c r="T342">
        <f>SUM(T324:T340)*1000</f>
        <v>0</v>
      </c>
    </row>
    <row r="343" spans="1:20" x14ac:dyDescent="0.4">
      <c r="A343" t="s">
        <v>147</v>
      </c>
      <c r="L343" t="s">
        <v>78</v>
      </c>
    </row>
    <row r="344" spans="1:20" x14ac:dyDescent="0.4">
      <c r="A344" t="s">
        <v>16</v>
      </c>
      <c r="C344" s="9">
        <v>40.799999999999997</v>
      </c>
      <c r="D344">
        <v>4.5</v>
      </c>
      <c r="E344">
        <v>169</v>
      </c>
      <c r="F344">
        <v>26</v>
      </c>
      <c r="G344">
        <v>806.3</v>
      </c>
      <c r="H344">
        <v>652.20000000000005</v>
      </c>
      <c r="I344">
        <v>833.1</v>
      </c>
      <c r="J344">
        <f t="shared" ref="J344:J360" si="170">(G344*12)+I344</f>
        <v>10508.699999999999</v>
      </c>
      <c r="L344">
        <f>IF(AND($F$1=A344,$M$1=$A$343),A344,0)</f>
        <v>0</v>
      </c>
      <c r="M344">
        <f>IFERROR(VLOOKUP(L344,$A$343:$J$360,3,FALSE),0)</f>
        <v>0</v>
      </c>
      <c r="N344">
        <f>IFERROR(VLOOKUP(L344,$A$343:$J$360,4,FALSE),0)</f>
        <v>0</v>
      </c>
      <c r="O344">
        <f>IFERROR(VLOOKUP(L344,$A$343:$J$360,5,FALSE),0)</f>
        <v>0</v>
      </c>
      <c r="P344">
        <f>IFERROR(VLOOKUP(L344,$A$343:$J$360,6,FALSE),0)</f>
        <v>0</v>
      </c>
      <c r="Q344">
        <f>IFERROR(VLOOKUP(L344,$A$343:$J$360,7,FALSE),0)</f>
        <v>0</v>
      </c>
      <c r="R344">
        <f>IFERROR(VLOOKUP(L344,$A$343:$J$360,8,FALSE),0)</f>
        <v>0</v>
      </c>
      <c r="S344">
        <f>IFERROR(VLOOKUP(L344,$A$343:$J$360,9,FALSE),0)</f>
        <v>0</v>
      </c>
      <c r="T344">
        <f>IFERROR(VLOOKUP(L344,$A$343:$J$360,10,FALSE),0)</f>
        <v>0</v>
      </c>
    </row>
    <row r="345" spans="1:20" x14ac:dyDescent="0.4">
      <c r="A345" t="s">
        <v>17</v>
      </c>
      <c r="C345" s="9">
        <v>32.5</v>
      </c>
      <c r="D345">
        <v>0.5</v>
      </c>
      <c r="E345">
        <v>171</v>
      </c>
      <c r="F345">
        <v>38</v>
      </c>
      <c r="G345">
        <v>298.89999999999998</v>
      </c>
      <c r="H345">
        <v>230</v>
      </c>
      <c r="I345">
        <v>55.9</v>
      </c>
      <c r="J345">
        <f t="shared" si="170"/>
        <v>3642.7</v>
      </c>
      <c r="L345">
        <f t="shared" ref="L345:L360" si="171">IF(AND($F$1=A345,$M$1=$A$343),A345,0)</f>
        <v>0</v>
      </c>
      <c r="M345">
        <f t="shared" ref="M345:M360" si="172">IFERROR(VLOOKUP(L345,$A$343:$J$360,3,FALSE),0)</f>
        <v>0</v>
      </c>
      <c r="N345">
        <f t="shared" ref="N345:N360" si="173">IFERROR(VLOOKUP(L345,$A$343:$J$360,4,FALSE),0)</f>
        <v>0</v>
      </c>
      <c r="O345">
        <f t="shared" ref="O345:O360" si="174">IFERROR(VLOOKUP(L345,$A$343:$J$360,5,FALSE),0)</f>
        <v>0</v>
      </c>
      <c r="P345">
        <f t="shared" ref="P345:P360" si="175">IFERROR(VLOOKUP(L345,$A$343:$J$360,6,FALSE),0)</f>
        <v>0</v>
      </c>
      <c r="Q345">
        <f t="shared" ref="Q345:Q360" si="176">IFERROR(VLOOKUP(L345,$A$343:$J$360,7,FALSE),0)</f>
        <v>0</v>
      </c>
      <c r="R345">
        <f t="shared" ref="R345:R360" si="177">IFERROR(VLOOKUP(L345,$A$343:$J$360,8,FALSE),0)</f>
        <v>0</v>
      </c>
      <c r="S345">
        <f t="shared" ref="S345:S360" si="178">IFERROR(VLOOKUP(L345,$A$343:$J$360,9,FALSE),0)</f>
        <v>0</v>
      </c>
      <c r="T345">
        <f t="shared" ref="T345:T360" si="179">IFERROR(VLOOKUP(L345,$A$343:$J$360,10,FALSE),0)</f>
        <v>0</v>
      </c>
    </row>
    <row r="346" spans="1:20" x14ac:dyDescent="0.4">
      <c r="A346" t="s">
        <v>18</v>
      </c>
      <c r="C346" s="9">
        <v>41</v>
      </c>
      <c r="D346">
        <v>9.6</v>
      </c>
      <c r="E346">
        <v>163</v>
      </c>
      <c r="F346">
        <v>13</v>
      </c>
      <c r="G346">
        <v>411.5</v>
      </c>
      <c r="H346">
        <v>373.5</v>
      </c>
      <c r="I346">
        <v>967.1</v>
      </c>
      <c r="J346">
        <f t="shared" si="170"/>
        <v>5905.1</v>
      </c>
      <c r="L346">
        <f t="shared" si="171"/>
        <v>0</v>
      </c>
      <c r="M346">
        <f t="shared" si="172"/>
        <v>0</v>
      </c>
      <c r="N346">
        <f t="shared" si="173"/>
        <v>0</v>
      </c>
      <c r="O346">
        <f t="shared" si="174"/>
        <v>0</v>
      </c>
      <c r="P346">
        <f t="shared" si="175"/>
        <v>0</v>
      </c>
      <c r="Q346">
        <f t="shared" si="176"/>
        <v>0</v>
      </c>
      <c r="R346">
        <f t="shared" si="177"/>
        <v>0</v>
      </c>
      <c r="S346">
        <f t="shared" si="178"/>
        <v>0</v>
      </c>
      <c r="T346">
        <f t="shared" si="179"/>
        <v>0</v>
      </c>
    </row>
    <row r="347" spans="1:20" x14ac:dyDescent="0.4">
      <c r="A347" t="s">
        <v>19</v>
      </c>
      <c r="C347" s="9">
        <v>39.1</v>
      </c>
      <c r="D347">
        <v>5.3</v>
      </c>
      <c r="E347">
        <v>171</v>
      </c>
      <c r="F347">
        <v>0</v>
      </c>
      <c r="G347">
        <v>272.2</v>
      </c>
      <c r="H347">
        <v>270.10000000000002</v>
      </c>
      <c r="I347">
        <v>1012</v>
      </c>
      <c r="J347">
        <f t="shared" si="170"/>
        <v>4278.3999999999996</v>
      </c>
      <c r="L347">
        <f t="shared" si="171"/>
        <v>0</v>
      </c>
      <c r="M347">
        <f t="shared" si="172"/>
        <v>0</v>
      </c>
      <c r="N347">
        <f t="shared" si="173"/>
        <v>0</v>
      </c>
      <c r="O347">
        <f t="shared" si="174"/>
        <v>0</v>
      </c>
      <c r="P347">
        <f t="shared" si="175"/>
        <v>0</v>
      </c>
      <c r="Q347">
        <f t="shared" si="176"/>
        <v>0</v>
      </c>
      <c r="R347">
        <f t="shared" si="177"/>
        <v>0</v>
      </c>
      <c r="S347">
        <f t="shared" si="178"/>
        <v>0</v>
      </c>
      <c r="T347">
        <f t="shared" si="179"/>
        <v>0</v>
      </c>
    </row>
    <row r="348" spans="1:20" x14ac:dyDescent="0.4">
      <c r="A348" t="s">
        <v>21</v>
      </c>
      <c r="C348" s="9">
        <v>43.5</v>
      </c>
      <c r="D348">
        <v>9.4</v>
      </c>
      <c r="E348">
        <v>162</v>
      </c>
      <c r="F348">
        <v>5</v>
      </c>
      <c r="G348">
        <v>332.1</v>
      </c>
      <c r="H348">
        <v>301.60000000000002</v>
      </c>
      <c r="I348">
        <v>1054.8</v>
      </c>
      <c r="J348">
        <f t="shared" si="170"/>
        <v>5040</v>
      </c>
      <c r="L348">
        <f t="shared" si="171"/>
        <v>0</v>
      </c>
      <c r="M348">
        <f t="shared" si="172"/>
        <v>0</v>
      </c>
      <c r="N348">
        <f t="shared" si="173"/>
        <v>0</v>
      </c>
      <c r="O348">
        <f t="shared" si="174"/>
        <v>0</v>
      </c>
      <c r="P348">
        <f t="shared" si="175"/>
        <v>0</v>
      </c>
      <c r="Q348">
        <f t="shared" si="176"/>
        <v>0</v>
      </c>
      <c r="R348">
        <f t="shared" si="177"/>
        <v>0</v>
      </c>
      <c r="S348">
        <f t="shared" si="178"/>
        <v>0</v>
      </c>
      <c r="T348">
        <f t="shared" si="179"/>
        <v>0</v>
      </c>
    </row>
    <row r="349" spans="1:20" x14ac:dyDescent="0.4">
      <c r="A349" t="s">
        <v>22</v>
      </c>
      <c r="C349" s="9">
        <v>51.5</v>
      </c>
      <c r="D349">
        <v>15.7</v>
      </c>
      <c r="E349">
        <v>164</v>
      </c>
      <c r="F349">
        <v>3</v>
      </c>
      <c r="G349">
        <v>274.8</v>
      </c>
      <c r="H349">
        <v>261.89999999999998</v>
      </c>
      <c r="I349">
        <v>933.1</v>
      </c>
      <c r="J349">
        <f t="shared" si="170"/>
        <v>4230.7000000000007</v>
      </c>
      <c r="L349">
        <f t="shared" si="171"/>
        <v>0</v>
      </c>
      <c r="M349">
        <f t="shared" si="172"/>
        <v>0</v>
      </c>
      <c r="N349">
        <f t="shared" si="173"/>
        <v>0</v>
      </c>
      <c r="O349">
        <f t="shared" si="174"/>
        <v>0</v>
      </c>
      <c r="P349">
        <f t="shared" si="175"/>
        <v>0</v>
      </c>
      <c r="Q349">
        <f t="shared" si="176"/>
        <v>0</v>
      </c>
      <c r="R349">
        <f t="shared" si="177"/>
        <v>0</v>
      </c>
      <c r="S349">
        <f t="shared" si="178"/>
        <v>0</v>
      </c>
      <c r="T349">
        <f t="shared" si="179"/>
        <v>0</v>
      </c>
    </row>
    <row r="350" spans="1:20" x14ac:dyDescent="0.4">
      <c r="A350" t="s">
        <v>23</v>
      </c>
      <c r="C350" s="9">
        <v>48.8</v>
      </c>
      <c r="D350">
        <v>22.2</v>
      </c>
      <c r="E350">
        <v>175</v>
      </c>
      <c r="F350">
        <v>8</v>
      </c>
      <c r="G350">
        <v>378.8</v>
      </c>
      <c r="H350">
        <v>349.2</v>
      </c>
      <c r="I350">
        <v>1385.1</v>
      </c>
      <c r="J350">
        <f t="shared" si="170"/>
        <v>5930.7000000000007</v>
      </c>
      <c r="L350">
        <f t="shared" si="171"/>
        <v>0</v>
      </c>
      <c r="M350">
        <f t="shared" si="172"/>
        <v>0</v>
      </c>
      <c r="N350">
        <f t="shared" si="173"/>
        <v>0</v>
      </c>
      <c r="O350">
        <f t="shared" si="174"/>
        <v>0</v>
      </c>
      <c r="P350">
        <f t="shared" si="175"/>
        <v>0</v>
      </c>
      <c r="Q350">
        <f t="shared" si="176"/>
        <v>0</v>
      </c>
      <c r="R350">
        <f t="shared" si="177"/>
        <v>0</v>
      </c>
      <c r="S350">
        <f t="shared" si="178"/>
        <v>0</v>
      </c>
      <c r="T350">
        <f t="shared" si="179"/>
        <v>0</v>
      </c>
    </row>
    <row r="351" spans="1:20" x14ac:dyDescent="0.4">
      <c r="A351" t="s">
        <v>24</v>
      </c>
      <c r="C351" s="9">
        <v>48.4</v>
      </c>
      <c r="D351">
        <v>16.3</v>
      </c>
      <c r="E351">
        <v>177</v>
      </c>
      <c r="F351">
        <v>6</v>
      </c>
      <c r="G351">
        <v>350.2</v>
      </c>
      <c r="H351">
        <v>330.7</v>
      </c>
      <c r="I351">
        <v>1306.7</v>
      </c>
      <c r="J351">
        <f t="shared" si="170"/>
        <v>5509.0999999999995</v>
      </c>
      <c r="L351">
        <f t="shared" si="171"/>
        <v>0</v>
      </c>
      <c r="M351">
        <f t="shared" si="172"/>
        <v>0</v>
      </c>
      <c r="N351">
        <f t="shared" si="173"/>
        <v>0</v>
      </c>
      <c r="O351">
        <f t="shared" si="174"/>
        <v>0</v>
      </c>
      <c r="P351">
        <f t="shared" si="175"/>
        <v>0</v>
      </c>
      <c r="Q351">
        <f t="shared" si="176"/>
        <v>0</v>
      </c>
      <c r="R351">
        <f t="shared" si="177"/>
        <v>0</v>
      </c>
      <c r="S351">
        <f t="shared" si="178"/>
        <v>0</v>
      </c>
      <c r="T351">
        <f t="shared" si="179"/>
        <v>0</v>
      </c>
    </row>
    <row r="352" spans="1:20" x14ac:dyDescent="0.4">
      <c r="A352" t="s">
        <v>25</v>
      </c>
      <c r="C352" s="9">
        <v>33.299999999999997</v>
      </c>
      <c r="D352">
        <v>6.7</v>
      </c>
      <c r="E352">
        <v>164</v>
      </c>
      <c r="F352">
        <v>4</v>
      </c>
      <c r="G352">
        <v>256</v>
      </c>
      <c r="H352">
        <v>247</v>
      </c>
      <c r="I352">
        <v>897.2</v>
      </c>
      <c r="J352">
        <f t="shared" si="170"/>
        <v>3969.2</v>
      </c>
      <c r="L352">
        <f t="shared" si="171"/>
        <v>0</v>
      </c>
      <c r="M352">
        <f t="shared" si="172"/>
        <v>0</v>
      </c>
      <c r="N352">
        <f t="shared" si="173"/>
        <v>0</v>
      </c>
      <c r="O352">
        <f t="shared" si="174"/>
        <v>0</v>
      </c>
      <c r="P352">
        <f t="shared" si="175"/>
        <v>0</v>
      </c>
      <c r="Q352">
        <f t="shared" si="176"/>
        <v>0</v>
      </c>
      <c r="R352">
        <f t="shared" si="177"/>
        <v>0</v>
      </c>
      <c r="S352">
        <f t="shared" si="178"/>
        <v>0</v>
      </c>
      <c r="T352">
        <f t="shared" si="179"/>
        <v>0</v>
      </c>
    </row>
    <row r="353" spans="1:20" x14ac:dyDescent="0.4">
      <c r="A353" t="s">
        <v>26</v>
      </c>
      <c r="C353" s="9" t="s">
        <v>74</v>
      </c>
      <c r="D353" t="s">
        <v>74</v>
      </c>
      <c r="E353" t="s">
        <v>74</v>
      </c>
      <c r="F353" t="s">
        <v>74</v>
      </c>
      <c r="G353" t="s">
        <v>74</v>
      </c>
      <c r="H353" t="s">
        <v>74</v>
      </c>
      <c r="I353" t="s">
        <v>74</v>
      </c>
      <c r="J353" t="e">
        <f t="shared" si="170"/>
        <v>#VALUE!</v>
      </c>
      <c r="L353">
        <f t="shared" si="171"/>
        <v>0</v>
      </c>
      <c r="M353">
        <f t="shared" si="172"/>
        <v>0</v>
      </c>
      <c r="N353">
        <f t="shared" si="173"/>
        <v>0</v>
      </c>
      <c r="O353">
        <f t="shared" si="174"/>
        <v>0</v>
      </c>
      <c r="P353">
        <f t="shared" si="175"/>
        <v>0</v>
      </c>
      <c r="Q353">
        <f t="shared" si="176"/>
        <v>0</v>
      </c>
      <c r="R353">
        <f t="shared" si="177"/>
        <v>0</v>
      </c>
      <c r="S353">
        <f t="shared" si="178"/>
        <v>0</v>
      </c>
      <c r="T353">
        <f t="shared" si="179"/>
        <v>0</v>
      </c>
    </row>
    <row r="354" spans="1:20" x14ac:dyDescent="0.4">
      <c r="A354" t="s">
        <v>27</v>
      </c>
      <c r="C354" s="9" t="s">
        <v>74</v>
      </c>
      <c r="D354" t="s">
        <v>74</v>
      </c>
      <c r="E354" t="s">
        <v>74</v>
      </c>
      <c r="F354" t="s">
        <v>74</v>
      </c>
      <c r="G354" t="s">
        <v>74</v>
      </c>
      <c r="H354" t="s">
        <v>74</v>
      </c>
      <c r="I354" t="s">
        <v>74</v>
      </c>
      <c r="J354" t="e">
        <f t="shared" si="170"/>
        <v>#VALUE!</v>
      </c>
      <c r="L354">
        <f t="shared" si="171"/>
        <v>0</v>
      </c>
      <c r="M354">
        <f t="shared" si="172"/>
        <v>0</v>
      </c>
      <c r="N354">
        <f t="shared" si="173"/>
        <v>0</v>
      </c>
      <c r="O354">
        <f t="shared" si="174"/>
        <v>0</v>
      </c>
      <c r="P354">
        <f t="shared" si="175"/>
        <v>0</v>
      </c>
      <c r="Q354">
        <f t="shared" si="176"/>
        <v>0</v>
      </c>
      <c r="R354">
        <f t="shared" si="177"/>
        <v>0</v>
      </c>
      <c r="S354">
        <f t="shared" si="178"/>
        <v>0</v>
      </c>
      <c r="T354">
        <f t="shared" si="179"/>
        <v>0</v>
      </c>
    </row>
    <row r="355" spans="1:20" x14ac:dyDescent="0.4">
      <c r="A355" t="s">
        <v>28</v>
      </c>
      <c r="C355" s="9">
        <v>41.1</v>
      </c>
      <c r="D355">
        <v>8.3000000000000007</v>
      </c>
      <c r="E355">
        <v>169</v>
      </c>
      <c r="F355">
        <v>2</v>
      </c>
      <c r="G355">
        <v>247.2</v>
      </c>
      <c r="H355">
        <v>243.8</v>
      </c>
      <c r="I355">
        <v>741.5</v>
      </c>
      <c r="J355">
        <f t="shared" si="170"/>
        <v>3707.8999999999996</v>
      </c>
      <c r="L355">
        <f t="shared" si="171"/>
        <v>0</v>
      </c>
      <c r="M355">
        <f t="shared" si="172"/>
        <v>0</v>
      </c>
      <c r="N355">
        <f t="shared" si="173"/>
        <v>0</v>
      </c>
      <c r="O355">
        <f t="shared" si="174"/>
        <v>0</v>
      </c>
      <c r="P355">
        <f t="shared" si="175"/>
        <v>0</v>
      </c>
      <c r="Q355">
        <f t="shared" si="176"/>
        <v>0</v>
      </c>
      <c r="R355">
        <f t="shared" si="177"/>
        <v>0</v>
      </c>
      <c r="S355">
        <f t="shared" si="178"/>
        <v>0</v>
      </c>
      <c r="T355">
        <f t="shared" si="179"/>
        <v>0</v>
      </c>
    </row>
    <row r="356" spans="1:20" x14ac:dyDescent="0.4">
      <c r="A356" t="s">
        <v>29</v>
      </c>
      <c r="C356" s="9">
        <v>42</v>
      </c>
      <c r="D356">
        <v>9.6</v>
      </c>
      <c r="E356">
        <v>157</v>
      </c>
      <c r="F356">
        <v>1</v>
      </c>
      <c r="G356">
        <v>218</v>
      </c>
      <c r="H356">
        <v>215.6</v>
      </c>
      <c r="I356">
        <v>750.4</v>
      </c>
      <c r="J356">
        <f t="shared" si="170"/>
        <v>3366.4</v>
      </c>
      <c r="L356">
        <f t="shared" si="171"/>
        <v>0</v>
      </c>
      <c r="M356">
        <f t="shared" si="172"/>
        <v>0</v>
      </c>
      <c r="N356">
        <f t="shared" si="173"/>
        <v>0</v>
      </c>
      <c r="O356">
        <f t="shared" si="174"/>
        <v>0</v>
      </c>
      <c r="P356">
        <f t="shared" si="175"/>
        <v>0</v>
      </c>
      <c r="Q356">
        <f t="shared" si="176"/>
        <v>0</v>
      </c>
      <c r="R356">
        <f t="shared" si="177"/>
        <v>0</v>
      </c>
      <c r="S356">
        <f t="shared" si="178"/>
        <v>0</v>
      </c>
      <c r="T356">
        <f t="shared" si="179"/>
        <v>0</v>
      </c>
    </row>
    <row r="357" spans="1:20" x14ac:dyDescent="0.4">
      <c r="A357" t="s">
        <v>30</v>
      </c>
      <c r="C357" s="9">
        <v>50.4</v>
      </c>
      <c r="D357">
        <v>12.8</v>
      </c>
      <c r="E357">
        <v>167</v>
      </c>
      <c r="F357">
        <v>4</v>
      </c>
      <c r="G357">
        <v>255.6</v>
      </c>
      <c r="H357">
        <v>248.2</v>
      </c>
      <c r="I357">
        <v>869.1</v>
      </c>
      <c r="J357">
        <f t="shared" si="170"/>
        <v>3936.2999999999997</v>
      </c>
      <c r="L357">
        <f t="shared" si="171"/>
        <v>0</v>
      </c>
      <c r="M357">
        <f t="shared" si="172"/>
        <v>0</v>
      </c>
      <c r="N357">
        <f t="shared" si="173"/>
        <v>0</v>
      </c>
      <c r="O357">
        <f t="shared" si="174"/>
        <v>0</v>
      </c>
      <c r="P357">
        <f t="shared" si="175"/>
        <v>0</v>
      </c>
      <c r="Q357">
        <f t="shared" si="176"/>
        <v>0</v>
      </c>
      <c r="R357">
        <f t="shared" si="177"/>
        <v>0</v>
      </c>
      <c r="S357">
        <f t="shared" si="178"/>
        <v>0</v>
      </c>
      <c r="T357">
        <f t="shared" si="179"/>
        <v>0</v>
      </c>
    </row>
    <row r="358" spans="1:20" x14ac:dyDescent="0.4">
      <c r="A358" t="s">
        <v>31</v>
      </c>
      <c r="C358" s="9">
        <v>41.9</v>
      </c>
      <c r="D358">
        <v>8.6</v>
      </c>
      <c r="E358">
        <v>162</v>
      </c>
      <c r="F358">
        <v>1</v>
      </c>
      <c r="G358">
        <v>242.5</v>
      </c>
      <c r="H358">
        <v>237.4</v>
      </c>
      <c r="I358">
        <v>845.2</v>
      </c>
      <c r="J358">
        <f t="shared" si="170"/>
        <v>3755.2</v>
      </c>
      <c r="L358">
        <f t="shared" si="171"/>
        <v>0</v>
      </c>
      <c r="M358">
        <f t="shared" si="172"/>
        <v>0</v>
      </c>
      <c r="N358">
        <f t="shared" si="173"/>
        <v>0</v>
      </c>
      <c r="O358">
        <f t="shared" si="174"/>
        <v>0</v>
      </c>
      <c r="P358">
        <f t="shared" si="175"/>
        <v>0</v>
      </c>
      <c r="Q358">
        <f t="shared" si="176"/>
        <v>0</v>
      </c>
      <c r="R358">
        <f t="shared" si="177"/>
        <v>0</v>
      </c>
      <c r="S358">
        <f t="shared" si="178"/>
        <v>0</v>
      </c>
      <c r="T358">
        <f t="shared" si="179"/>
        <v>0</v>
      </c>
    </row>
    <row r="359" spans="1:20" x14ac:dyDescent="0.4">
      <c r="A359" t="s">
        <v>32</v>
      </c>
      <c r="C359" s="9">
        <v>53.3</v>
      </c>
      <c r="D359">
        <v>14.9</v>
      </c>
      <c r="E359">
        <v>161</v>
      </c>
      <c r="F359">
        <v>3</v>
      </c>
      <c r="G359">
        <v>237.3</v>
      </c>
      <c r="H359">
        <v>233.1</v>
      </c>
      <c r="I359">
        <v>379.6</v>
      </c>
      <c r="J359">
        <f t="shared" si="170"/>
        <v>3227.2000000000003</v>
      </c>
      <c r="L359">
        <f t="shared" si="171"/>
        <v>0</v>
      </c>
      <c r="M359">
        <f t="shared" si="172"/>
        <v>0</v>
      </c>
      <c r="N359">
        <f t="shared" si="173"/>
        <v>0</v>
      </c>
      <c r="O359">
        <f t="shared" si="174"/>
        <v>0</v>
      </c>
      <c r="P359">
        <f t="shared" si="175"/>
        <v>0</v>
      </c>
      <c r="Q359">
        <f t="shared" si="176"/>
        <v>0</v>
      </c>
      <c r="R359">
        <f t="shared" si="177"/>
        <v>0</v>
      </c>
      <c r="S359">
        <f t="shared" si="178"/>
        <v>0</v>
      </c>
      <c r="T359">
        <f t="shared" si="179"/>
        <v>0</v>
      </c>
    </row>
    <row r="360" spans="1:20" x14ac:dyDescent="0.4">
      <c r="A360" t="s">
        <v>39</v>
      </c>
      <c r="C360" s="9">
        <v>44.6</v>
      </c>
      <c r="D360">
        <v>7.1</v>
      </c>
      <c r="E360">
        <v>169</v>
      </c>
      <c r="F360">
        <v>1</v>
      </c>
      <c r="G360">
        <v>223.1</v>
      </c>
      <c r="H360">
        <v>204.3</v>
      </c>
      <c r="I360">
        <v>706.7</v>
      </c>
      <c r="J360">
        <f t="shared" si="170"/>
        <v>3383.8999999999996</v>
      </c>
      <c r="L360">
        <f t="shared" si="171"/>
        <v>0</v>
      </c>
      <c r="M360">
        <f t="shared" si="172"/>
        <v>0</v>
      </c>
      <c r="N360">
        <f t="shared" si="173"/>
        <v>0</v>
      </c>
      <c r="O360">
        <f t="shared" si="174"/>
        <v>0</v>
      </c>
      <c r="P360">
        <f t="shared" si="175"/>
        <v>0</v>
      </c>
      <c r="Q360">
        <f t="shared" si="176"/>
        <v>0</v>
      </c>
      <c r="R360">
        <f t="shared" si="177"/>
        <v>0</v>
      </c>
      <c r="S360">
        <f t="shared" si="178"/>
        <v>0</v>
      </c>
      <c r="T360">
        <f t="shared" si="179"/>
        <v>0</v>
      </c>
    </row>
    <row r="362" spans="1:20" x14ac:dyDescent="0.4">
      <c r="M362">
        <f>SUM(M344:M360)</f>
        <v>0</v>
      </c>
      <c r="N362">
        <f>SUM(N344:N360)</f>
        <v>0</v>
      </c>
      <c r="O362">
        <f>SUM(O344:O360)</f>
        <v>0</v>
      </c>
      <c r="P362">
        <f>SUM(P344:P360)</f>
        <v>0</v>
      </c>
      <c r="Q362">
        <f>SUM(Q344:Q360)*1000</f>
        <v>0</v>
      </c>
      <c r="R362">
        <f>SUM(R344:R360)*1000</f>
        <v>0</v>
      </c>
      <c r="S362">
        <f>SUM(S344:S360)*1000</f>
        <v>0</v>
      </c>
      <c r="T362">
        <f>SUM(T344:T360)*1000</f>
        <v>0</v>
      </c>
    </row>
    <row r="363" spans="1:20" x14ac:dyDescent="0.4">
      <c r="A363" t="s">
        <v>148</v>
      </c>
      <c r="L363" t="s">
        <v>78</v>
      </c>
    </row>
    <row r="364" spans="1:20" x14ac:dyDescent="0.4">
      <c r="A364" t="s">
        <v>16</v>
      </c>
      <c r="C364" s="9">
        <v>50.1</v>
      </c>
      <c r="D364">
        <v>6.9</v>
      </c>
      <c r="E364">
        <v>163</v>
      </c>
      <c r="F364">
        <v>9</v>
      </c>
      <c r="G364">
        <v>1258.2</v>
      </c>
      <c r="H364">
        <v>1153.8</v>
      </c>
      <c r="I364">
        <v>677.2</v>
      </c>
      <c r="J364">
        <f t="shared" ref="J364:J380" si="180">(G364*12)+I364</f>
        <v>15775.600000000002</v>
      </c>
      <c r="L364">
        <f>IF(AND($F$1=A364,$M$1=$A$363),A364,0)</f>
        <v>0</v>
      </c>
      <c r="M364">
        <f>IFERROR(VLOOKUP(L364,$A$363:$J$380,3,FALSE),0)</f>
        <v>0</v>
      </c>
      <c r="N364">
        <f>IFERROR(VLOOKUP(L364,$A$363:$J$380,4,FALSE),0)</f>
        <v>0</v>
      </c>
      <c r="O364">
        <f>IFERROR(VLOOKUP(L364,$A$363:$J$380,5,FALSE),0)</f>
        <v>0</v>
      </c>
      <c r="P364">
        <f>IFERROR(VLOOKUP(L364,$A$363:$J$380,6,FALSE),0)</f>
        <v>0</v>
      </c>
      <c r="Q364">
        <f>IFERROR(VLOOKUP(L364,$A$363:$J$380,7,FALSE),0)</f>
        <v>0</v>
      </c>
      <c r="R364">
        <f>IFERROR(VLOOKUP(L364,$A$363:$J$380,8,FALSE),0)</f>
        <v>0</v>
      </c>
      <c r="S364">
        <f>IFERROR(VLOOKUP(L364,$A$363:$J$380,9,FALSE),0)</f>
        <v>0</v>
      </c>
      <c r="T364">
        <f>IFERROR(VLOOKUP(L364,$A$363:$J$380,10,FALSE),0)</f>
        <v>0</v>
      </c>
    </row>
    <row r="365" spans="1:20" x14ac:dyDescent="0.4">
      <c r="A365" t="s">
        <v>17</v>
      </c>
      <c r="C365" s="9">
        <v>53.5</v>
      </c>
      <c r="D365">
        <v>18.5</v>
      </c>
      <c r="E365">
        <v>176</v>
      </c>
      <c r="F365">
        <v>0</v>
      </c>
      <c r="G365">
        <v>447</v>
      </c>
      <c r="H365">
        <v>447</v>
      </c>
      <c r="I365">
        <v>1351.1</v>
      </c>
      <c r="J365">
        <f t="shared" si="180"/>
        <v>6715.1</v>
      </c>
      <c r="L365">
        <f t="shared" ref="L365:L380" si="181">IF(AND($F$1=A365,$M$1=$A$363),A365,0)</f>
        <v>0</v>
      </c>
      <c r="M365">
        <f t="shared" ref="M365:M380" si="182">IFERROR(VLOOKUP(L365,$A$363:$J$380,3,FALSE),0)</f>
        <v>0</v>
      </c>
      <c r="N365">
        <f t="shared" ref="N365:N380" si="183">IFERROR(VLOOKUP(L365,$A$363:$J$380,4,FALSE),0)</f>
        <v>0</v>
      </c>
      <c r="O365">
        <f t="shared" ref="O365:O380" si="184">IFERROR(VLOOKUP(L365,$A$363:$J$380,5,FALSE),0)</f>
        <v>0</v>
      </c>
      <c r="P365">
        <f t="shared" ref="P365:P380" si="185">IFERROR(VLOOKUP(L365,$A$363:$J$380,6,FALSE),0)</f>
        <v>0</v>
      </c>
      <c r="Q365">
        <f t="shared" ref="Q365:Q380" si="186">IFERROR(VLOOKUP(L365,$A$363:$J$380,7,FALSE),0)</f>
        <v>0</v>
      </c>
      <c r="R365">
        <f t="shared" ref="R365:R380" si="187">IFERROR(VLOOKUP(L365,$A$363:$J$380,8,FALSE),0)</f>
        <v>0</v>
      </c>
      <c r="S365">
        <f t="shared" ref="S365:S380" si="188">IFERROR(VLOOKUP(L365,$A$363:$J$380,9,FALSE),0)</f>
        <v>0</v>
      </c>
      <c r="T365">
        <f t="shared" ref="T365:T380" si="189">IFERROR(VLOOKUP(L365,$A$363:$J$380,10,FALSE),0)</f>
        <v>0</v>
      </c>
    </row>
    <row r="366" spans="1:20" x14ac:dyDescent="0.4">
      <c r="A366" t="s">
        <v>18</v>
      </c>
      <c r="C366" s="9">
        <v>47.6</v>
      </c>
      <c r="D366">
        <v>12.5</v>
      </c>
      <c r="E366">
        <v>172</v>
      </c>
      <c r="F366">
        <v>13</v>
      </c>
      <c r="G366">
        <v>418.9</v>
      </c>
      <c r="H366">
        <v>388.5</v>
      </c>
      <c r="I366">
        <v>1053.7</v>
      </c>
      <c r="J366">
        <f t="shared" si="180"/>
        <v>6080.4999999999991</v>
      </c>
      <c r="L366">
        <f t="shared" si="181"/>
        <v>0</v>
      </c>
      <c r="M366">
        <f t="shared" si="182"/>
        <v>0</v>
      </c>
      <c r="N366">
        <f t="shared" si="183"/>
        <v>0</v>
      </c>
      <c r="O366">
        <f t="shared" si="184"/>
        <v>0</v>
      </c>
      <c r="P366">
        <f t="shared" si="185"/>
        <v>0</v>
      </c>
      <c r="Q366">
        <f t="shared" si="186"/>
        <v>0</v>
      </c>
      <c r="R366">
        <f t="shared" si="187"/>
        <v>0</v>
      </c>
      <c r="S366">
        <f t="shared" si="188"/>
        <v>0</v>
      </c>
      <c r="T366">
        <f t="shared" si="189"/>
        <v>0</v>
      </c>
    </row>
    <row r="367" spans="1:20" x14ac:dyDescent="0.4">
      <c r="A367" t="s">
        <v>19</v>
      </c>
      <c r="C367" s="9">
        <v>47.1</v>
      </c>
      <c r="D367">
        <v>7.9</v>
      </c>
      <c r="E367">
        <v>163</v>
      </c>
      <c r="F367">
        <v>13</v>
      </c>
      <c r="G367">
        <v>319.7</v>
      </c>
      <c r="H367">
        <v>280.7</v>
      </c>
      <c r="I367">
        <v>870.2</v>
      </c>
      <c r="J367">
        <f t="shared" si="180"/>
        <v>4706.5999999999995</v>
      </c>
      <c r="L367">
        <f t="shared" si="181"/>
        <v>0</v>
      </c>
      <c r="M367">
        <f t="shared" si="182"/>
        <v>0</v>
      </c>
      <c r="N367">
        <f t="shared" si="183"/>
        <v>0</v>
      </c>
      <c r="O367">
        <f t="shared" si="184"/>
        <v>0</v>
      </c>
      <c r="P367">
        <f t="shared" si="185"/>
        <v>0</v>
      </c>
      <c r="Q367">
        <f t="shared" si="186"/>
        <v>0</v>
      </c>
      <c r="R367">
        <f t="shared" si="187"/>
        <v>0</v>
      </c>
      <c r="S367">
        <f t="shared" si="188"/>
        <v>0</v>
      </c>
      <c r="T367">
        <f t="shared" si="189"/>
        <v>0</v>
      </c>
    </row>
    <row r="368" spans="1:20" x14ac:dyDescent="0.4">
      <c r="A368" t="s">
        <v>21</v>
      </c>
      <c r="C368" s="9">
        <v>44.8</v>
      </c>
      <c r="D368">
        <v>9.1999999999999993</v>
      </c>
      <c r="E368">
        <v>156</v>
      </c>
      <c r="F368">
        <v>12</v>
      </c>
      <c r="G368">
        <v>329.6</v>
      </c>
      <c r="H368">
        <v>300.7</v>
      </c>
      <c r="I368">
        <v>741.7</v>
      </c>
      <c r="J368">
        <f t="shared" si="180"/>
        <v>4696.9000000000005</v>
      </c>
      <c r="L368">
        <f t="shared" si="181"/>
        <v>0</v>
      </c>
      <c r="M368">
        <f t="shared" si="182"/>
        <v>0</v>
      </c>
      <c r="N368">
        <f t="shared" si="183"/>
        <v>0</v>
      </c>
      <c r="O368">
        <f t="shared" si="184"/>
        <v>0</v>
      </c>
      <c r="P368">
        <f t="shared" si="185"/>
        <v>0</v>
      </c>
      <c r="Q368">
        <f t="shared" si="186"/>
        <v>0</v>
      </c>
      <c r="R368">
        <f t="shared" si="187"/>
        <v>0</v>
      </c>
      <c r="S368">
        <f t="shared" si="188"/>
        <v>0</v>
      </c>
      <c r="T368">
        <f t="shared" si="189"/>
        <v>0</v>
      </c>
    </row>
    <row r="369" spans="1:20" x14ac:dyDescent="0.4">
      <c r="A369" t="s">
        <v>22</v>
      </c>
      <c r="C369" s="9">
        <v>52.4</v>
      </c>
      <c r="D369">
        <v>10.3</v>
      </c>
      <c r="E369">
        <v>159</v>
      </c>
      <c r="F369">
        <v>2</v>
      </c>
      <c r="G369">
        <v>301.60000000000002</v>
      </c>
      <c r="H369">
        <v>284.7</v>
      </c>
      <c r="I369">
        <v>858.7</v>
      </c>
      <c r="J369">
        <f t="shared" si="180"/>
        <v>4477.9000000000005</v>
      </c>
      <c r="L369">
        <f t="shared" si="181"/>
        <v>0</v>
      </c>
      <c r="M369">
        <f t="shared" si="182"/>
        <v>0</v>
      </c>
      <c r="N369">
        <f t="shared" si="183"/>
        <v>0</v>
      </c>
      <c r="O369">
        <f t="shared" si="184"/>
        <v>0</v>
      </c>
      <c r="P369">
        <f t="shared" si="185"/>
        <v>0</v>
      </c>
      <c r="Q369">
        <f t="shared" si="186"/>
        <v>0</v>
      </c>
      <c r="R369">
        <f t="shared" si="187"/>
        <v>0</v>
      </c>
      <c r="S369">
        <f t="shared" si="188"/>
        <v>0</v>
      </c>
      <c r="T369">
        <f t="shared" si="189"/>
        <v>0</v>
      </c>
    </row>
    <row r="370" spans="1:20" x14ac:dyDescent="0.4">
      <c r="A370" t="s">
        <v>23</v>
      </c>
      <c r="C370" s="9">
        <v>38.6</v>
      </c>
      <c r="D370">
        <v>14.6</v>
      </c>
      <c r="E370">
        <v>169</v>
      </c>
      <c r="F370">
        <v>24</v>
      </c>
      <c r="G370">
        <v>370.5</v>
      </c>
      <c r="H370">
        <v>328.4</v>
      </c>
      <c r="I370">
        <v>800.2</v>
      </c>
      <c r="J370">
        <f t="shared" si="180"/>
        <v>5246.2</v>
      </c>
      <c r="L370">
        <f t="shared" si="181"/>
        <v>0</v>
      </c>
      <c r="M370">
        <f t="shared" si="182"/>
        <v>0</v>
      </c>
      <c r="N370">
        <f t="shared" si="183"/>
        <v>0</v>
      </c>
      <c r="O370">
        <f t="shared" si="184"/>
        <v>0</v>
      </c>
      <c r="P370">
        <f t="shared" si="185"/>
        <v>0</v>
      </c>
      <c r="Q370">
        <f t="shared" si="186"/>
        <v>0</v>
      </c>
      <c r="R370">
        <f t="shared" si="187"/>
        <v>0</v>
      </c>
      <c r="S370">
        <f t="shared" si="188"/>
        <v>0</v>
      </c>
      <c r="T370">
        <f t="shared" si="189"/>
        <v>0</v>
      </c>
    </row>
    <row r="371" spans="1:20" x14ac:dyDescent="0.4">
      <c r="A371" t="s">
        <v>24</v>
      </c>
      <c r="C371" s="9">
        <v>42.8</v>
      </c>
      <c r="D371">
        <v>13.4</v>
      </c>
      <c r="E371">
        <v>169</v>
      </c>
      <c r="F371">
        <v>20</v>
      </c>
      <c r="G371">
        <v>362.9</v>
      </c>
      <c r="H371">
        <v>318.89999999999998</v>
      </c>
      <c r="I371">
        <v>572.6</v>
      </c>
      <c r="J371">
        <f t="shared" si="180"/>
        <v>4927.3999999999996</v>
      </c>
      <c r="L371">
        <f t="shared" si="181"/>
        <v>0</v>
      </c>
      <c r="M371">
        <f t="shared" si="182"/>
        <v>0</v>
      </c>
      <c r="N371">
        <f t="shared" si="183"/>
        <v>0</v>
      </c>
      <c r="O371">
        <f t="shared" si="184"/>
        <v>0</v>
      </c>
      <c r="P371">
        <f t="shared" si="185"/>
        <v>0</v>
      </c>
      <c r="Q371">
        <f t="shared" si="186"/>
        <v>0</v>
      </c>
      <c r="R371">
        <f t="shared" si="187"/>
        <v>0</v>
      </c>
      <c r="S371">
        <f t="shared" si="188"/>
        <v>0</v>
      </c>
      <c r="T371">
        <f t="shared" si="189"/>
        <v>0</v>
      </c>
    </row>
    <row r="372" spans="1:20" x14ac:dyDescent="0.4">
      <c r="A372" t="s">
        <v>25</v>
      </c>
      <c r="C372" s="9">
        <v>35.200000000000003</v>
      </c>
      <c r="D372">
        <v>7.4</v>
      </c>
      <c r="E372">
        <v>166</v>
      </c>
      <c r="F372">
        <v>2</v>
      </c>
      <c r="G372">
        <v>287.2</v>
      </c>
      <c r="H372">
        <v>281</v>
      </c>
      <c r="I372">
        <v>789</v>
      </c>
      <c r="J372">
        <f t="shared" si="180"/>
        <v>4235.3999999999996</v>
      </c>
      <c r="L372">
        <f t="shared" si="181"/>
        <v>0</v>
      </c>
      <c r="M372">
        <f t="shared" si="182"/>
        <v>0</v>
      </c>
      <c r="N372">
        <f t="shared" si="183"/>
        <v>0</v>
      </c>
      <c r="O372">
        <f t="shared" si="184"/>
        <v>0</v>
      </c>
      <c r="P372">
        <f t="shared" si="185"/>
        <v>0</v>
      </c>
      <c r="Q372">
        <f t="shared" si="186"/>
        <v>0</v>
      </c>
      <c r="R372">
        <f t="shared" si="187"/>
        <v>0</v>
      </c>
      <c r="S372">
        <f t="shared" si="188"/>
        <v>0</v>
      </c>
      <c r="T372">
        <f t="shared" si="189"/>
        <v>0</v>
      </c>
    </row>
    <row r="373" spans="1:20" x14ac:dyDescent="0.4">
      <c r="A373" t="s">
        <v>26</v>
      </c>
      <c r="C373" s="9">
        <v>28.1</v>
      </c>
      <c r="D373">
        <v>3.9</v>
      </c>
      <c r="E373">
        <v>160</v>
      </c>
      <c r="F373">
        <v>0</v>
      </c>
      <c r="G373">
        <v>229.5</v>
      </c>
      <c r="H373">
        <v>229.5</v>
      </c>
      <c r="I373">
        <v>440.9</v>
      </c>
      <c r="J373">
        <f t="shared" si="180"/>
        <v>3194.9</v>
      </c>
      <c r="L373">
        <f t="shared" si="181"/>
        <v>0</v>
      </c>
      <c r="M373">
        <f t="shared" si="182"/>
        <v>0</v>
      </c>
      <c r="N373">
        <f t="shared" si="183"/>
        <v>0</v>
      </c>
      <c r="O373">
        <f t="shared" si="184"/>
        <v>0</v>
      </c>
      <c r="P373">
        <f t="shared" si="185"/>
        <v>0</v>
      </c>
      <c r="Q373">
        <f t="shared" si="186"/>
        <v>0</v>
      </c>
      <c r="R373">
        <f t="shared" si="187"/>
        <v>0</v>
      </c>
      <c r="S373">
        <f t="shared" si="188"/>
        <v>0</v>
      </c>
      <c r="T373">
        <f t="shared" si="189"/>
        <v>0</v>
      </c>
    </row>
    <row r="374" spans="1:20" x14ac:dyDescent="0.4">
      <c r="A374" t="s">
        <v>27</v>
      </c>
      <c r="C374" s="9" t="s">
        <v>74</v>
      </c>
      <c r="D374" t="s">
        <v>74</v>
      </c>
      <c r="E374" t="s">
        <v>74</v>
      </c>
      <c r="F374" t="s">
        <v>74</v>
      </c>
      <c r="G374" t="s">
        <v>74</v>
      </c>
      <c r="H374" t="s">
        <v>74</v>
      </c>
      <c r="I374" t="s">
        <v>74</v>
      </c>
      <c r="J374" t="e">
        <f t="shared" si="180"/>
        <v>#VALUE!</v>
      </c>
      <c r="L374">
        <f t="shared" si="181"/>
        <v>0</v>
      </c>
      <c r="M374">
        <f t="shared" si="182"/>
        <v>0</v>
      </c>
      <c r="N374">
        <f t="shared" si="183"/>
        <v>0</v>
      </c>
      <c r="O374">
        <f t="shared" si="184"/>
        <v>0</v>
      </c>
      <c r="P374">
        <f t="shared" si="185"/>
        <v>0</v>
      </c>
      <c r="Q374">
        <f t="shared" si="186"/>
        <v>0</v>
      </c>
      <c r="R374">
        <f t="shared" si="187"/>
        <v>0</v>
      </c>
      <c r="S374">
        <f t="shared" si="188"/>
        <v>0</v>
      </c>
      <c r="T374">
        <f t="shared" si="189"/>
        <v>0</v>
      </c>
    </row>
    <row r="375" spans="1:20" x14ac:dyDescent="0.4">
      <c r="A375" t="s">
        <v>28</v>
      </c>
      <c r="C375" s="9">
        <v>38.1</v>
      </c>
      <c r="D375">
        <v>10</v>
      </c>
      <c r="E375">
        <v>166</v>
      </c>
      <c r="F375">
        <v>6</v>
      </c>
      <c r="G375">
        <v>239.2</v>
      </c>
      <c r="H375">
        <v>228.3</v>
      </c>
      <c r="I375">
        <v>715.7</v>
      </c>
      <c r="J375">
        <f t="shared" si="180"/>
        <v>3586.0999999999995</v>
      </c>
      <c r="L375">
        <f t="shared" si="181"/>
        <v>0</v>
      </c>
      <c r="M375">
        <f t="shared" si="182"/>
        <v>0</v>
      </c>
      <c r="N375">
        <f t="shared" si="183"/>
        <v>0</v>
      </c>
      <c r="O375">
        <f t="shared" si="184"/>
        <v>0</v>
      </c>
      <c r="P375">
        <f t="shared" si="185"/>
        <v>0</v>
      </c>
      <c r="Q375">
        <f t="shared" si="186"/>
        <v>0</v>
      </c>
      <c r="R375">
        <f t="shared" si="187"/>
        <v>0</v>
      </c>
      <c r="S375">
        <f t="shared" si="188"/>
        <v>0</v>
      </c>
      <c r="T375">
        <f t="shared" si="189"/>
        <v>0</v>
      </c>
    </row>
    <row r="376" spans="1:20" x14ac:dyDescent="0.4">
      <c r="A376" t="s">
        <v>29</v>
      </c>
      <c r="C376" s="9">
        <v>39.4</v>
      </c>
      <c r="D376">
        <v>11.2</v>
      </c>
      <c r="E376">
        <v>169</v>
      </c>
      <c r="F376">
        <v>1</v>
      </c>
      <c r="G376">
        <v>231.4</v>
      </c>
      <c r="H376">
        <v>229.2</v>
      </c>
      <c r="I376">
        <v>661.3</v>
      </c>
      <c r="J376">
        <f t="shared" si="180"/>
        <v>3438.1000000000004</v>
      </c>
      <c r="L376">
        <f t="shared" si="181"/>
        <v>0</v>
      </c>
      <c r="M376">
        <f t="shared" si="182"/>
        <v>0</v>
      </c>
      <c r="N376">
        <f t="shared" si="183"/>
        <v>0</v>
      </c>
      <c r="O376">
        <f t="shared" si="184"/>
        <v>0</v>
      </c>
      <c r="P376">
        <f t="shared" si="185"/>
        <v>0</v>
      </c>
      <c r="Q376">
        <f t="shared" si="186"/>
        <v>0</v>
      </c>
      <c r="R376">
        <f t="shared" si="187"/>
        <v>0</v>
      </c>
      <c r="S376">
        <f t="shared" si="188"/>
        <v>0</v>
      </c>
      <c r="T376">
        <f t="shared" si="189"/>
        <v>0</v>
      </c>
    </row>
    <row r="377" spans="1:20" x14ac:dyDescent="0.4">
      <c r="A377" t="s">
        <v>30</v>
      </c>
      <c r="C377" s="9">
        <v>54.7</v>
      </c>
      <c r="D377">
        <v>19.3</v>
      </c>
      <c r="E377">
        <v>161</v>
      </c>
      <c r="F377">
        <v>0</v>
      </c>
      <c r="G377">
        <v>302.7</v>
      </c>
      <c r="H377">
        <v>301.89999999999998</v>
      </c>
      <c r="I377">
        <v>1117.0999999999999</v>
      </c>
      <c r="J377">
        <f t="shared" si="180"/>
        <v>4749.5</v>
      </c>
      <c r="L377">
        <f t="shared" si="181"/>
        <v>0</v>
      </c>
      <c r="M377">
        <f t="shared" si="182"/>
        <v>0</v>
      </c>
      <c r="N377">
        <f t="shared" si="183"/>
        <v>0</v>
      </c>
      <c r="O377">
        <f t="shared" si="184"/>
        <v>0</v>
      </c>
      <c r="P377">
        <f t="shared" si="185"/>
        <v>0</v>
      </c>
      <c r="Q377">
        <f t="shared" si="186"/>
        <v>0</v>
      </c>
      <c r="R377">
        <f t="shared" si="187"/>
        <v>0</v>
      </c>
      <c r="S377">
        <f t="shared" si="188"/>
        <v>0</v>
      </c>
      <c r="T377">
        <f t="shared" si="189"/>
        <v>0</v>
      </c>
    </row>
    <row r="378" spans="1:20" x14ac:dyDescent="0.4">
      <c r="A378" t="s">
        <v>31</v>
      </c>
      <c r="C378" s="9">
        <v>45</v>
      </c>
      <c r="D378">
        <v>8</v>
      </c>
      <c r="E378">
        <v>164</v>
      </c>
      <c r="F378">
        <v>3</v>
      </c>
      <c r="G378">
        <v>254</v>
      </c>
      <c r="H378">
        <v>245.8</v>
      </c>
      <c r="I378">
        <v>713.4</v>
      </c>
      <c r="J378">
        <f t="shared" si="180"/>
        <v>3761.4</v>
      </c>
      <c r="L378">
        <f t="shared" si="181"/>
        <v>0</v>
      </c>
      <c r="M378">
        <f t="shared" si="182"/>
        <v>0</v>
      </c>
      <c r="N378">
        <f t="shared" si="183"/>
        <v>0</v>
      </c>
      <c r="O378">
        <f t="shared" si="184"/>
        <v>0</v>
      </c>
      <c r="P378">
        <f t="shared" si="185"/>
        <v>0</v>
      </c>
      <c r="Q378">
        <f t="shared" si="186"/>
        <v>0</v>
      </c>
      <c r="R378">
        <f t="shared" si="187"/>
        <v>0</v>
      </c>
      <c r="S378">
        <f t="shared" si="188"/>
        <v>0</v>
      </c>
      <c r="T378">
        <f t="shared" si="189"/>
        <v>0</v>
      </c>
    </row>
    <row r="379" spans="1:20" x14ac:dyDescent="0.4">
      <c r="A379" t="s">
        <v>32</v>
      </c>
      <c r="C379" s="9">
        <v>66.5</v>
      </c>
      <c r="D379">
        <v>18.5</v>
      </c>
      <c r="E379">
        <v>160</v>
      </c>
      <c r="F379">
        <v>3</v>
      </c>
      <c r="G379">
        <v>221.5</v>
      </c>
      <c r="H379">
        <v>207.2</v>
      </c>
      <c r="I379">
        <v>1530.1</v>
      </c>
      <c r="J379">
        <f t="shared" si="180"/>
        <v>4188.1000000000004</v>
      </c>
      <c r="L379">
        <f t="shared" si="181"/>
        <v>0</v>
      </c>
      <c r="M379">
        <f t="shared" si="182"/>
        <v>0</v>
      </c>
      <c r="N379">
        <f t="shared" si="183"/>
        <v>0</v>
      </c>
      <c r="O379">
        <f t="shared" si="184"/>
        <v>0</v>
      </c>
      <c r="P379">
        <f t="shared" si="185"/>
        <v>0</v>
      </c>
      <c r="Q379">
        <f t="shared" si="186"/>
        <v>0</v>
      </c>
      <c r="R379">
        <f t="shared" si="187"/>
        <v>0</v>
      </c>
      <c r="S379">
        <f t="shared" si="188"/>
        <v>0</v>
      </c>
      <c r="T379">
        <f t="shared" si="189"/>
        <v>0</v>
      </c>
    </row>
    <row r="380" spans="1:20" x14ac:dyDescent="0.4">
      <c r="A380" t="s">
        <v>39</v>
      </c>
      <c r="C380" s="9">
        <v>50.4</v>
      </c>
      <c r="D380">
        <v>6.6</v>
      </c>
      <c r="E380">
        <v>165</v>
      </c>
      <c r="F380">
        <v>1</v>
      </c>
      <c r="G380">
        <v>208.8</v>
      </c>
      <c r="H380">
        <v>200.1</v>
      </c>
      <c r="I380">
        <v>429.8</v>
      </c>
      <c r="J380">
        <f t="shared" si="180"/>
        <v>2935.4000000000005</v>
      </c>
      <c r="L380">
        <f t="shared" si="181"/>
        <v>0</v>
      </c>
      <c r="M380">
        <f t="shared" si="182"/>
        <v>0</v>
      </c>
      <c r="N380">
        <f t="shared" si="183"/>
        <v>0</v>
      </c>
      <c r="O380">
        <f t="shared" si="184"/>
        <v>0</v>
      </c>
      <c r="P380">
        <f t="shared" si="185"/>
        <v>0</v>
      </c>
      <c r="Q380">
        <f t="shared" si="186"/>
        <v>0</v>
      </c>
      <c r="R380">
        <f t="shared" si="187"/>
        <v>0</v>
      </c>
      <c r="S380">
        <f t="shared" si="188"/>
        <v>0</v>
      </c>
      <c r="T380">
        <f t="shared" si="189"/>
        <v>0</v>
      </c>
    </row>
    <row r="382" spans="1:20" x14ac:dyDescent="0.4">
      <c r="M382">
        <f>SUM(M364:M380)</f>
        <v>0</v>
      </c>
      <c r="N382">
        <f>SUM(N364:N380)</f>
        <v>0</v>
      </c>
      <c r="O382">
        <f>SUM(O364:O380)</f>
        <v>0</v>
      </c>
      <c r="P382">
        <f>SUM(P364:P380)</f>
        <v>0</v>
      </c>
      <c r="Q382">
        <f>SUM(Q364:Q380)*1000</f>
        <v>0</v>
      </c>
      <c r="R382">
        <f>SUM(R364:R380)*1000</f>
        <v>0</v>
      </c>
      <c r="S382">
        <f>SUM(S364:S380)*1000</f>
        <v>0</v>
      </c>
      <c r="T382">
        <f>SUM(T364:T380)*1000</f>
        <v>0</v>
      </c>
    </row>
    <row r="383" spans="1:20" x14ac:dyDescent="0.4">
      <c r="A383" t="s">
        <v>149</v>
      </c>
      <c r="L383" t="s">
        <v>78</v>
      </c>
    </row>
    <row r="384" spans="1:20" x14ac:dyDescent="0.4">
      <c r="A384" t="s">
        <v>16</v>
      </c>
      <c r="C384" s="9">
        <v>40.5</v>
      </c>
      <c r="D384">
        <v>6.3</v>
      </c>
      <c r="E384">
        <v>162</v>
      </c>
      <c r="F384">
        <v>5</v>
      </c>
      <c r="G384">
        <v>865.9</v>
      </c>
      <c r="H384">
        <v>809.2</v>
      </c>
      <c r="I384">
        <v>671.4</v>
      </c>
      <c r="J384">
        <f t="shared" ref="J384:J400" si="190">(G384*12)+I384</f>
        <v>11062.199999999999</v>
      </c>
      <c r="L384">
        <f>IF(AND($F$1=A384,$M$1=$A$383),A384,0)</f>
        <v>0</v>
      </c>
      <c r="M384">
        <f>IFERROR(VLOOKUP(L384,$A$383:$J$400,3,FALSE),0)</f>
        <v>0</v>
      </c>
      <c r="N384">
        <f>IFERROR(VLOOKUP(L384,$A$383:$J$400,4,FALSE),0)</f>
        <v>0</v>
      </c>
      <c r="O384">
        <f>IFERROR(VLOOKUP(L384,$A$383:$J$400,5,FALSE),0)</f>
        <v>0</v>
      </c>
      <c r="P384">
        <f>IFERROR(VLOOKUP(L384,$A$383:$J$400,6,FALSE),0)</f>
        <v>0</v>
      </c>
      <c r="Q384">
        <f>IFERROR(VLOOKUP(L384,$A$383:$J$400,7,FALSE),0)</f>
        <v>0</v>
      </c>
      <c r="R384">
        <f>IFERROR(VLOOKUP(L384,$A$383:$J$400,8,FALSE),0)</f>
        <v>0</v>
      </c>
      <c r="S384">
        <f>IFERROR(VLOOKUP(L384,$A$383:$J$400,9,FALSE),0)</f>
        <v>0</v>
      </c>
      <c r="T384">
        <f>IFERROR(VLOOKUP(L384,$A$383:$J$400,10,FALSE),0)</f>
        <v>0</v>
      </c>
    </row>
    <row r="385" spans="1:20" x14ac:dyDescent="0.4">
      <c r="A385" t="s">
        <v>17</v>
      </c>
      <c r="C385" s="9">
        <v>48</v>
      </c>
      <c r="D385">
        <v>2.7</v>
      </c>
      <c r="E385">
        <v>174</v>
      </c>
      <c r="F385">
        <v>5</v>
      </c>
      <c r="G385">
        <v>399.3</v>
      </c>
      <c r="H385">
        <v>385.9</v>
      </c>
      <c r="I385">
        <v>148.30000000000001</v>
      </c>
      <c r="J385">
        <f t="shared" si="190"/>
        <v>4939.9000000000005</v>
      </c>
      <c r="L385">
        <f t="shared" ref="L385:L400" si="191">IF(AND($F$1=A385,$M$1=$A$383),A385,0)</f>
        <v>0</v>
      </c>
      <c r="M385">
        <f t="shared" ref="M385:M400" si="192">IFERROR(VLOOKUP(L385,$A$383:$J$400,3,FALSE),0)</f>
        <v>0</v>
      </c>
      <c r="N385">
        <f t="shared" ref="N385:N400" si="193">IFERROR(VLOOKUP(L385,$A$383:$J$400,4,FALSE),0)</f>
        <v>0</v>
      </c>
      <c r="O385">
        <f t="shared" ref="O385:O400" si="194">IFERROR(VLOOKUP(L385,$A$383:$J$400,5,FALSE),0)</f>
        <v>0</v>
      </c>
      <c r="P385">
        <f t="shared" ref="P385:P400" si="195">IFERROR(VLOOKUP(L385,$A$383:$J$400,6,FALSE),0)</f>
        <v>0</v>
      </c>
      <c r="Q385">
        <f t="shared" ref="Q385:Q400" si="196">IFERROR(VLOOKUP(L385,$A$383:$J$400,7,FALSE),0)</f>
        <v>0</v>
      </c>
      <c r="R385">
        <f t="shared" ref="R385:R400" si="197">IFERROR(VLOOKUP(L385,$A$383:$J$400,8,FALSE),0)</f>
        <v>0</v>
      </c>
      <c r="S385">
        <f t="shared" ref="S385:S400" si="198">IFERROR(VLOOKUP(L385,$A$383:$J$400,9,FALSE),0)</f>
        <v>0</v>
      </c>
      <c r="T385">
        <f t="shared" ref="T385:T400" si="199">IFERROR(VLOOKUP(L385,$A$383:$J$400,10,FALSE),0)</f>
        <v>0</v>
      </c>
    </row>
    <row r="386" spans="1:20" x14ac:dyDescent="0.4">
      <c r="A386" t="s">
        <v>18</v>
      </c>
      <c r="C386" s="9">
        <v>42.9</v>
      </c>
      <c r="D386">
        <v>14</v>
      </c>
      <c r="E386">
        <v>151</v>
      </c>
      <c r="F386">
        <v>8</v>
      </c>
      <c r="G386">
        <v>369.3</v>
      </c>
      <c r="H386">
        <v>347.2</v>
      </c>
      <c r="I386">
        <v>843</v>
      </c>
      <c r="J386">
        <f t="shared" si="190"/>
        <v>5274.6</v>
      </c>
      <c r="L386">
        <f t="shared" si="191"/>
        <v>0</v>
      </c>
      <c r="M386">
        <f t="shared" si="192"/>
        <v>0</v>
      </c>
      <c r="N386">
        <f t="shared" si="193"/>
        <v>0</v>
      </c>
      <c r="O386">
        <f t="shared" si="194"/>
        <v>0</v>
      </c>
      <c r="P386">
        <f t="shared" si="195"/>
        <v>0</v>
      </c>
      <c r="Q386">
        <f t="shared" si="196"/>
        <v>0</v>
      </c>
      <c r="R386">
        <f t="shared" si="197"/>
        <v>0</v>
      </c>
      <c r="S386">
        <f t="shared" si="198"/>
        <v>0</v>
      </c>
      <c r="T386">
        <f t="shared" si="199"/>
        <v>0</v>
      </c>
    </row>
    <row r="387" spans="1:20" x14ac:dyDescent="0.4">
      <c r="A387" t="s">
        <v>19</v>
      </c>
      <c r="C387" s="9">
        <v>47</v>
      </c>
      <c r="D387">
        <v>13.8</v>
      </c>
      <c r="E387">
        <v>163</v>
      </c>
      <c r="F387">
        <v>9</v>
      </c>
      <c r="G387">
        <v>348.5</v>
      </c>
      <c r="H387">
        <v>323.39999999999998</v>
      </c>
      <c r="I387">
        <v>935.1</v>
      </c>
      <c r="J387">
        <f t="shared" si="190"/>
        <v>5117.1000000000004</v>
      </c>
      <c r="L387">
        <f t="shared" si="191"/>
        <v>0</v>
      </c>
      <c r="M387">
        <f t="shared" si="192"/>
        <v>0</v>
      </c>
      <c r="N387">
        <f t="shared" si="193"/>
        <v>0</v>
      </c>
      <c r="O387">
        <f t="shared" si="194"/>
        <v>0</v>
      </c>
      <c r="P387">
        <f t="shared" si="195"/>
        <v>0</v>
      </c>
      <c r="Q387">
        <f t="shared" si="196"/>
        <v>0</v>
      </c>
      <c r="R387">
        <f t="shared" si="197"/>
        <v>0</v>
      </c>
      <c r="S387">
        <f t="shared" si="198"/>
        <v>0</v>
      </c>
      <c r="T387">
        <f t="shared" si="199"/>
        <v>0</v>
      </c>
    </row>
    <row r="388" spans="1:20" x14ac:dyDescent="0.4">
      <c r="A388" t="s">
        <v>21</v>
      </c>
      <c r="C388" s="9">
        <v>41</v>
      </c>
      <c r="D388">
        <v>10.199999999999999</v>
      </c>
      <c r="E388">
        <v>162</v>
      </c>
      <c r="F388">
        <v>11</v>
      </c>
      <c r="G388">
        <v>333.5</v>
      </c>
      <c r="H388">
        <v>303.7</v>
      </c>
      <c r="I388">
        <v>713.2</v>
      </c>
      <c r="J388">
        <f t="shared" si="190"/>
        <v>4715.2</v>
      </c>
      <c r="L388">
        <f t="shared" si="191"/>
        <v>0</v>
      </c>
      <c r="M388">
        <f t="shared" si="192"/>
        <v>0</v>
      </c>
      <c r="N388">
        <f t="shared" si="193"/>
        <v>0</v>
      </c>
      <c r="O388">
        <f t="shared" si="194"/>
        <v>0</v>
      </c>
      <c r="P388">
        <f t="shared" si="195"/>
        <v>0</v>
      </c>
      <c r="Q388">
        <f t="shared" si="196"/>
        <v>0</v>
      </c>
      <c r="R388">
        <f t="shared" si="197"/>
        <v>0</v>
      </c>
      <c r="S388">
        <f t="shared" si="198"/>
        <v>0</v>
      </c>
      <c r="T388">
        <f t="shared" si="199"/>
        <v>0</v>
      </c>
    </row>
    <row r="389" spans="1:20" x14ac:dyDescent="0.4">
      <c r="A389" t="s">
        <v>22</v>
      </c>
      <c r="C389" s="9">
        <v>53.3</v>
      </c>
      <c r="D389">
        <v>15.1</v>
      </c>
      <c r="E389">
        <v>161</v>
      </c>
      <c r="F389">
        <v>2</v>
      </c>
      <c r="G389">
        <v>308.60000000000002</v>
      </c>
      <c r="H389">
        <v>288.39999999999998</v>
      </c>
      <c r="I389">
        <v>480.3</v>
      </c>
      <c r="J389">
        <f t="shared" si="190"/>
        <v>4183.5</v>
      </c>
      <c r="L389">
        <f t="shared" si="191"/>
        <v>0</v>
      </c>
      <c r="M389">
        <f t="shared" si="192"/>
        <v>0</v>
      </c>
      <c r="N389">
        <f t="shared" si="193"/>
        <v>0</v>
      </c>
      <c r="O389">
        <f t="shared" si="194"/>
        <v>0</v>
      </c>
      <c r="P389">
        <f t="shared" si="195"/>
        <v>0</v>
      </c>
      <c r="Q389">
        <f t="shared" si="196"/>
        <v>0</v>
      </c>
      <c r="R389">
        <f t="shared" si="197"/>
        <v>0</v>
      </c>
      <c r="S389">
        <f t="shared" si="198"/>
        <v>0</v>
      </c>
      <c r="T389">
        <f t="shared" si="199"/>
        <v>0</v>
      </c>
    </row>
    <row r="390" spans="1:20" x14ac:dyDescent="0.4">
      <c r="A390" t="s">
        <v>23</v>
      </c>
      <c r="C390" s="9">
        <v>39.4</v>
      </c>
      <c r="D390">
        <v>16</v>
      </c>
      <c r="E390">
        <v>168</v>
      </c>
      <c r="F390">
        <v>10</v>
      </c>
      <c r="G390">
        <v>338.8</v>
      </c>
      <c r="H390">
        <v>309.2</v>
      </c>
      <c r="I390">
        <v>755.7</v>
      </c>
      <c r="J390">
        <f t="shared" si="190"/>
        <v>4821.3</v>
      </c>
      <c r="L390">
        <f t="shared" si="191"/>
        <v>0</v>
      </c>
      <c r="M390">
        <f t="shared" si="192"/>
        <v>0</v>
      </c>
      <c r="N390">
        <f t="shared" si="193"/>
        <v>0</v>
      </c>
      <c r="O390">
        <f t="shared" si="194"/>
        <v>0</v>
      </c>
      <c r="P390">
        <f t="shared" si="195"/>
        <v>0</v>
      </c>
      <c r="Q390">
        <f t="shared" si="196"/>
        <v>0</v>
      </c>
      <c r="R390">
        <f t="shared" si="197"/>
        <v>0</v>
      </c>
      <c r="S390">
        <f t="shared" si="198"/>
        <v>0</v>
      </c>
      <c r="T390">
        <f t="shared" si="199"/>
        <v>0</v>
      </c>
    </row>
    <row r="391" spans="1:20" x14ac:dyDescent="0.4">
      <c r="A391" t="s">
        <v>24</v>
      </c>
      <c r="C391" s="9">
        <v>40.9</v>
      </c>
      <c r="D391">
        <v>14.8</v>
      </c>
      <c r="E391">
        <v>154</v>
      </c>
      <c r="F391">
        <v>6</v>
      </c>
      <c r="G391">
        <v>323.3</v>
      </c>
      <c r="H391">
        <v>304.89999999999998</v>
      </c>
      <c r="I391">
        <v>905.7</v>
      </c>
      <c r="J391">
        <f t="shared" si="190"/>
        <v>4785.3</v>
      </c>
      <c r="L391">
        <f t="shared" si="191"/>
        <v>0</v>
      </c>
      <c r="M391">
        <f t="shared" si="192"/>
        <v>0</v>
      </c>
      <c r="N391">
        <f t="shared" si="193"/>
        <v>0</v>
      </c>
      <c r="O391">
        <f t="shared" si="194"/>
        <v>0</v>
      </c>
      <c r="P391">
        <f t="shared" si="195"/>
        <v>0</v>
      </c>
      <c r="Q391">
        <f t="shared" si="196"/>
        <v>0</v>
      </c>
      <c r="R391">
        <f t="shared" si="197"/>
        <v>0</v>
      </c>
      <c r="S391">
        <f t="shared" si="198"/>
        <v>0</v>
      </c>
      <c r="T391">
        <f t="shared" si="199"/>
        <v>0</v>
      </c>
    </row>
    <row r="392" spans="1:20" x14ac:dyDescent="0.4">
      <c r="A392" t="s">
        <v>25</v>
      </c>
      <c r="C392" s="9">
        <v>34.5</v>
      </c>
      <c r="D392">
        <v>8.3000000000000007</v>
      </c>
      <c r="E392">
        <v>161</v>
      </c>
      <c r="F392">
        <v>7</v>
      </c>
      <c r="G392">
        <v>283.7</v>
      </c>
      <c r="H392">
        <v>268.7</v>
      </c>
      <c r="I392">
        <v>743.7</v>
      </c>
      <c r="J392">
        <f t="shared" si="190"/>
        <v>4148.0999999999995</v>
      </c>
      <c r="L392">
        <f t="shared" si="191"/>
        <v>0</v>
      </c>
      <c r="M392">
        <f t="shared" si="192"/>
        <v>0</v>
      </c>
      <c r="N392">
        <f t="shared" si="193"/>
        <v>0</v>
      </c>
      <c r="O392">
        <f t="shared" si="194"/>
        <v>0</v>
      </c>
      <c r="P392">
        <f t="shared" si="195"/>
        <v>0</v>
      </c>
      <c r="Q392">
        <f t="shared" si="196"/>
        <v>0</v>
      </c>
      <c r="R392">
        <f t="shared" si="197"/>
        <v>0</v>
      </c>
      <c r="S392">
        <f t="shared" si="198"/>
        <v>0</v>
      </c>
      <c r="T392">
        <f t="shared" si="199"/>
        <v>0</v>
      </c>
    </row>
    <row r="393" spans="1:20" x14ac:dyDescent="0.4">
      <c r="A393" t="s">
        <v>26</v>
      </c>
      <c r="C393" s="9">
        <v>34.6</v>
      </c>
      <c r="D393">
        <v>4.4000000000000004</v>
      </c>
      <c r="E393">
        <v>176</v>
      </c>
      <c r="F393">
        <v>0</v>
      </c>
      <c r="G393">
        <v>211.9</v>
      </c>
      <c r="H393">
        <v>211.7</v>
      </c>
      <c r="I393">
        <v>542</v>
      </c>
      <c r="J393">
        <f t="shared" si="190"/>
        <v>3084.8</v>
      </c>
      <c r="L393">
        <f t="shared" si="191"/>
        <v>0</v>
      </c>
      <c r="M393">
        <f t="shared" si="192"/>
        <v>0</v>
      </c>
      <c r="N393">
        <f t="shared" si="193"/>
        <v>0</v>
      </c>
      <c r="O393">
        <f t="shared" si="194"/>
        <v>0</v>
      </c>
      <c r="P393">
        <f t="shared" si="195"/>
        <v>0</v>
      </c>
      <c r="Q393">
        <f t="shared" si="196"/>
        <v>0</v>
      </c>
      <c r="R393">
        <f t="shared" si="197"/>
        <v>0</v>
      </c>
      <c r="S393">
        <f t="shared" si="198"/>
        <v>0</v>
      </c>
      <c r="T393">
        <f t="shared" si="199"/>
        <v>0</v>
      </c>
    </row>
    <row r="394" spans="1:20" x14ac:dyDescent="0.4">
      <c r="A394" t="s">
        <v>27</v>
      </c>
      <c r="C394" s="9">
        <v>54.8</v>
      </c>
      <c r="D394">
        <v>18.399999999999999</v>
      </c>
      <c r="E394">
        <v>169</v>
      </c>
      <c r="F394">
        <v>23</v>
      </c>
      <c r="G394">
        <v>377.9</v>
      </c>
      <c r="H394">
        <v>312.10000000000002</v>
      </c>
      <c r="I394">
        <v>997.6</v>
      </c>
      <c r="J394">
        <f t="shared" si="190"/>
        <v>5532.4</v>
      </c>
      <c r="L394">
        <f t="shared" si="191"/>
        <v>0</v>
      </c>
      <c r="M394">
        <f t="shared" si="192"/>
        <v>0</v>
      </c>
      <c r="N394">
        <f t="shared" si="193"/>
        <v>0</v>
      </c>
      <c r="O394">
        <f t="shared" si="194"/>
        <v>0</v>
      </c>
      <c r="P394">
        <f t="shared" si="195"/>
        <v>0</v>
      </c>
      <c r="Q394">
        <f t="shared" si="196"/>
        <v>0</v>
      </c>
      <c r="R394">
        <f t="shared" si="197"/>
        <v>0</v>
      </c>
      <c r="S394">
        <f t="shared" si="198"/>
        <v>0</v>
      </c>
      <c r="T394">
        <f t="shared" si="199"/>
        <v>0</v>
      </c>
    </row>
    <row r="395" spans="1:20" x14ac:dyDescent="0.4">
      <c r="A395" t="s">
        <v>28</v>
      </c>
      <c r="C395" s="9">
        <v>44.5</v>
      </c>
      <c r="D395">
        <v>10.4</v>
      </c>
      <c r="E395">
        <v>164</v>
      </c>
      <c r="F395">
        <v>12</v>
      </c>
      <c r="G395">
        <v>262.8</v>
      </c>
      <c r="H395">
        <v>242.5</v>
      </c>
      <c r="I395">
        <v>503.8</v>
      </c>
      <c r="J395">
        <f t="shared" si="190"/>
        <v>3657.4000000000005</v>
      </c>
      <c r="L395">
        <f t="shared" si="191"/>
        <v>0</v>
      </c>
      <c r="M395">
        <f t="shared" si="192"/>
        <v>0</v>
      </c>
      <c r="N395">
        <f t="shared" si="193"/>
        <v>0</v>
      </c>
      <c r="O395">
        <f t="shared" si="194"/>
        <v>0</v>
      </c>
      <c r="P395">
        <f t="shared" si="195"/>
        <v>0</v>
      </c>
      <c r="Q395">
        <f t="shared" si="196"/>
        <v>0</v>
      </c>
      <c r="R395">
        <f t="shared" si="197"/>
        <v>0</v>
      </c>
      <c r="S395">
        <f t="shared" si="198"/>
        <v>0</v>
      </c>
      <c r="T395">
        <f t="shared" si="199"/>
        <v>0</v>
      </c>
    </row>
    <row r="396" spans="1:20" x14ac:dyDescent="0.4">
      <c r="A396" t="s">
        <v>29</v>
      </c>
      <c r="C396" s="9">
        <v>35.9</v>
      </c>
      <c r="D396">
        <v>9.1999999999999993</v>
      </c>
      <c r="E396">
        <v>160</v>
      </c>
      <c r="F396">
        <v>8</v>
      </c>
      <c r="G396">
        <v>259.8</v>
      </c>
      <c r="H396">
        <v>245.2</v>
      </c>
      <c r="I396">
        <v>819.2</v>
      </c>
      <c r="J396">
        <f t="shared" si="190"/>
        <v>3936.8</v>
      </c>
      <c r="L396">
        <f t="shared" si="191"/>
        <v>0</v>
      </c>
      <c r="M396">
        <f t="shared" si="192"/>
        <v>0</v>
      </c>
      <c r="N396">
        <f t="shared" si="193"/>
        <v>0</v>
      </c>
      <c r="O396">
        <f t="shared" si="194"/>
        <v>0</v>
      </c>
      <c r="P396">
        <f t="shared" si="195"/>
        <v>0</v>
      </c>
      <c r="Q396">
        <f t="shared" si="196"/>
        <v>0</v>
      </c>
      <c r="R396">
        <f t="shared" si="197"/>
        <v>0</v>
      </c>
      <c r="S396">
        <f t="shared" si="198"/>
        <v>0</v>
      </c>
      <c r="T396">
        <f t="shared" si="199"/>
        <v>0</v>
      </c>
    </row>
    <row r="397" spans="1:20" x14ac:dyDescent="0.4">
      <c r="A397" t="s">
        <v>30</v>
      </c>
      <c r="C397" s="9">
        <v>56.1</v>
      </c>
      <c r="D397">
        <v>14.1</v>
      </c>
      <c r="E397">
        <v>165</v>
      </c>
      <c r="F397">
        <v>11</v>
      </c>
      <c r="G397">
        <v>277.10000000000002</v>
      </c>
      <c r="H397">
        <v>255.2</v>
      </c>
      <c r="I397">
        <v>684.5</v>
      </c>
      <c r="J397">
        <f t="shared" si="190"/>
        <v>4009.7000000000003</v>
      </c>
      <c r="L397">
        <f t="shared" si="191"/>
        <v>0</v>
      </c>
      <c r="M397">
        <f t="shared" si="192"/>
        <v>0</v>
      </c>
      <c r="N397">
        <f t="shared" si="193"/>
        <v>0</v>
      </c>
      <c r="O397">
        <f t="shared" si="194"/>
        <v>0</v>
      </c>
      <c r="P397">
        <f t="shared" si="195"/>
        <v>0</v>
      </c>
      <c r="Q397">
        <f t="shared" si="196"/>
        <v>0</v>
      </c>
      <c r="R397">
        <f t="shared" si="197"/>
        <v>0</v>
      </c>
      <c r="S397">
        <f t="shared" si="198"/>
        <v>0</v>
      </c>
      <c r="T397">
        <f t="shared" si="199"/>
        <v>0</v>
      </c>
    </row>
    <row r="398" spans="1:20" x14ac:dyDescent="0.4">
      <c r="A398" t="s">
        <v>31</v>
      </c>
      <c r="C398" s="9">
        <v>43.7</v>
      </c>
      <c r="D398">
        <v>8</v>
      </c>
      <c r="E398">
        <v>160</v>
      </c>
      <c r="F398">
        <v>4</v>
      </c>
      <c r="G398">
        <v>245.3</v>
      </c>
      <c r="H398">
        <v>233.8</v>
      </c>
      <c r="I398">
        <v>554.9</v>
      </c>
      <c r="J398">
        <f t="shared" si="190"/>
        <v>3498.5000000000005</v>
      </c>
      <c r="L398">
        <f t="shared" si="191"/>
        <v>0</v>
      </c>
      <c r="M398">
        <f t="shared" si="192"/>
        <v>0</v>
      </c>
      <c r="N398">
        <f t="shared" si="193"/>
        <v>0</v>
      </c>
      <c r="O398">
        <f t="shared" si="194"/>
        <v>0</v>
      </c>
      <c r="P398">
        <f t="shared" si="195"/>
        <v>0</v>
      </c>
      <c r="Q398">
        <f t="shared" si="196"/>
        <v>0</v>
      </c>
      <c r="R398">
        <f t="shared" si="197"/>
        <v>0</v>
      </c>
      <c r="S398">
        <f t="shared" si="198"/>
        <v>0</v>
      </c>
      <c r="T398">
        <f t="shared" si="199"/>
        <v>0</v>
      </c>
    </row>
    <row r="399" spans="1:20" x14ac:dyDescent="0.4">
      <c r="A399" t="s">
        <v>32</v>
      </c>
      <c r="C399" s="9">
        <v>61.8</v>
      </c>
      <c r="D399">
        <v>9.6999999999999993</v>
      </c>
      <c r="E399">
        <v>156</v>
      </c>
      <c r="F399">
        <v>5</v>
      </c>
      <c r="G399">
        <v>202.1</v>
      </c>
      <c r="H399">
        <v>196</v>
      </c>
      <c r="I399">
        <v>227.6</v>
      </c>
      <c r="J399">
        <f t="shared" si="190"/>
        <v>2652.7999999999997</v>
      </c>
      <c r="L399">
        <f t="shared" si="191"/>
        <v>0</v>
      </c>
      <c r="M399">
        <f t="shared" si="192"/>
        <v>0</v>
      </c>
      <c r="N399">
        <f t="shared" si="193"/>
        <v>0</v>
      </c>
      <c r="O399">
        <f t="shared" si="194"/>
        <v>0</v>
      </c>
      <c r="P399">
        <f t="shared" si="195"/>
        <v>0</v>
      </c>
      <c r="Q399">
        <f t="shared" si="196"/>
        <v>0</v>
      </c>
      <c r="R399">
        <f t="shared" si="197"/>
        <v>0</v>
      </c>
      <c r="S399">
        <f t="shared" si="198"/>
        <v>0</v>
      </c>
      <c r="T399">
        <f t="shared" si="199"/>
        <v>0</v>
      </c>
    </row>
    <row r="400" spans="1:20" x14ac:dyDescent="0.4">
      <c r="A400" t="s">
        <v>39</v>
      </c>
      <c r="C400" s="9">
        <v>49.5</v>
      </c>
      <c r="D400">
        <v>7.2</v>
      </c>
      <c r="E400">
        <v>163</v>
      </c>
      <c r="F400">
        <v>0</v>
      </c>
      <c r="G400">
        <v>202.5</v>
      </c>
      <c r="H400">
        <v>194.7</v>
      </c>
      <c r="I400">
        <v>324.7</v>
      </c>
      <c r="J400">
        <f t="shared" si="190"/>
        <v>2754.7</v>
      </c>
      <c r="L400">
        <f t="shared" si="191"/>
        <v>0</v>
      </c>
      <c r="M400">
        <f t="shared" si="192"/>
        <v>0</v>
      </c>
      <c r="N400">
        <f t="shared" si="193"/>
        <v>0</v>
      </c>
      <c r="O400">
        <f t="shared" si="194"/>
        <v>0</v>
      </c>
      <c r="P400">
        <f t="shared" si="195"/>
        <v>0</v>
      </c>
      <c r="Q400">
        <f t="shared" si="196"/>
        <v>0</v>
      </c>
      <c r="R400">
        <f t="shared" si="197"/>
        <v>0</v>
      </c>
      <c r="S400">
        <f t="shared" si="198"/>
        <v>0</v>
      </c>
      <c r="T400">
        <f t="shared" si="199"/>
        <v>0</v>
      </c>
    </row>
    <row r="402" spans="1:20" x14ac:dyDescent="0.4">
      <c r="M402">
        <f>SUM(M384:M400)</f>
        <v>0</v>
      </c>
      <c r="N402">
        <f>SUM(N384:N400)</f>
        <v>0</v>
      </c>
      <c r="O402">
        <f>SUM(O384:O400)</f>
        <v>0</v>
      </c>
      <c r="P402">
        <f>SUM(P384:P400)</f>
        <v>0</v>
      </c>
      <c r="Q402">
        <f>SUM(Q384:Q400)*1000</f>
        <v>0</v>
      </c>
      <c r="R402">
        <f>SUM(R384:R400)*1000</f>
        <v>0</v>
      </c>
      <c r="S402">
        <f>SUM(S384:S400)*1000</f>
        <v>0</v>
      </c>
      <c r="T402">
        <f>SUM(T384:T400)*1000</f>
        <v>0</v>
      </c>
    </row>
    <row r="403" spans="1:20" x14ac:dyDescent="0.4">
      <c r="A403" t="s">
        <v>150</v>
      </c>
      <c r="L403" t="s">
        <v>78</v>
      </c>
    </row>
    <row r="404" spans="1:20" x14ac:dyDescent="0.4">
      <c r="A404" t="s">
        <v>16</v>
      </c>
      <c r="C404" s="9">
        <v>45.5</v>
      </c>
      <c r="D404">
        <v>7.6</v>
      </c>
      <c r="E404">
        <v>171</v>
      </c>
      <c r="F404">
        <v>24</v>
      </c>
      <c r="G404">
        <v>1093.5</v>
      </c>
      <c r="H404">
        <v>916.9</v>
      </c>
      <c r="I404">
        <v>1886.2</v>
      </c>
      <c r="J404">
        <f t="shared" ref="J404:J420" si="200">(G404*12)+I404</f>
        <v>15008.2</v>
      </c>
      <c r="L404">
        <f>IF(AND($F$1=A404,$M$1=$A$403),A404,0)</f>
        <v>0</v>
      </c>
      <c r="M404">
        <f>IFERROR(VLOOKUP(L404,$A$403:$J$420,3,FALSE),0)</f>
        <v>0</v>
      </c>
      <c r="N404">
        <f>IFERROR(VLOOKUP(L404,$A$403:$J$420,4,FALSE),0)</f>
        <v>0</v>
      </c>
      <c r="O404">
        <f>IFERROR(VLOOKUP(L404,$A$403:$J$420,5,FALSE),0)</f>
        <v>0</v>
      </c>
      <c r="P404">
        <f>IFERROR(VLOOKUP(L404,$A$403:$J$420,6,FALSE),0)</f>
        <v>0</v>
      </c>
      <c r="Q404">
        <f>IFERROR(VLOOKUP(L404,$A$403:$J$420,7,FALSE),0)</f>
        <v>0</v>
      </c>
      <c r="R404">
        <f>IFERROR(VLOOKUP(L404,$A$403:$J$420,8,FALSE),0)</f>
        <v>0</v>
      </c>
      <c r="S404">
        <f>IFERROR(VLOOKUP(L404,$A$403:$J$420,9,FALSE),0)</f>
        <v>0</v>
      </c>
      <c r="T404">
        <f>IFERROR(VLOOKUP(L404,$A$403:$J$420,10,FALSE),0)</f>
        <v>0</v>
      </c>
    </row>
    <row r="405" spans="1:20" x14ac:dyDescent="0.4">
      <c r="A405" t="s">
        <v>17</v>
      </c>
      <c r="C405" s="9">
        <v>35.6</v>
      </c>
      <c r="D405">
        <v>3.2</v>
      </c>
      <c r="E405">
        <v>174</v>
      </c>
      <c r="F405">
        <v>6</v>
      </c>
      <c r="G405">
        <v>487.4</v>
      </c>
      <c r="H405">
        <v>459</v>
      </c>
      <c r="I405">
        <v>397.4</v>
      </c>
      <c r="J405">
        <f t="shared" si="200"/>
        <v>6246.1999999999989</v>
      </c>
      <c r="L405">
        <f t="shared" ref="L405:L420" si="201">IF(AND($F$1=A405,$M$1=$A$403),A405,0)</f>
        <v>0</v>
      </c>
      <c r="M405">
        <f t="shared" ref="M405:M420" si="202">IFERROR(VLOOKUP(L405,$A$403:$J$420,3,FALSE),0)</f>
        <v>0</v>
      </c>
      <c r="N405">
        <f t="shared" ref="N405:N420" si="203">IFERROR(VLOOKUP(L405,$A$403:$J$420,4,FALSE),0)</f>
        <v>0</v>
      </c>
      <c r="O405">
        <f t="shared" ref="O405:O420" si="204">IFERROR(VLOOKUP(L405,$A$403:$J$420,5,FALSE),0)</f>
        <v>0</v>
      </c>
      <c r="P405">
        <f t="shared" ref="P405:P420" si="205">IFERROR(VLOOKUP(L405,$A$403:$J$420,6,FALSE),0)</f>
        <v>0</v>
      </c>
      <c r="Q405">
        <f t="shared" ref="Q405:Q420" si="206">IFERROR(VLOOKUP(L405,$A$403:$J$420,7,FALSE),0)</f>
        <v>0</v>
      </c>
      <c r="R405">
        <f t="shared" ref="R405:R420" si="207">IFERROR(VLOOKUP(L405,$A$403:$J$420,8,FALSE),0)</f>
        <v>0</v>
      </c>
      <c r="S405">
        <f t="shared" ref="S405:S420" si="208">IFERROR(VLOOKUP(L405,$A$403:$J$420,9,FALSE),0)</f>
        <v>0</v>
      </c>
      <c r="T405">
        <f t="shared" ref="T405:T420" si="209">IFERROR(VLOOKUP(L405,$A$403:$J$420,10,FALSE),0)</f>
        <v>0</v>
      </c>
    </row>
    <row r="406" spans="1:20" x14ac:dyDescent="0.4">
      <c r="A406" t="s">
        <v>18</v>
      </c>
      <c r="C406" s="9">
        <v>43</v>
      </c>
      <c r="D406">
        <v>12.3</v>
      </c>
      <c r="E406">
        <v>168</v>
      </c>
      <c r="F406">
        <v>10</v>
      </c>
      <c r="G406">
        <v>402.9</v>
      </c>
      <c r="H406">
        <v>374.5</v>
      </c>
      <c r="I406">
        <v>1228.4000000000001</v>
      </c>
      <c r="J406">
        <f t="shared" si="200"/>
        <v>6063.1999999999989</v>
      </c>
      <c r="L406">
        <f t="shared" si="201"/>
        <v>0</v>
      </c>
      <c r="M406">
        <f t="shared" si="202"/>
        <v>0</v>
      </c>
      <c r="N406">
        <f t="shared" si="203"/>
        <v>0</v>
      </c>
      <c r="O406">
        <f t="shared" si="204"/>
        <v>0</v>
      </c>
      <c r="P406">
        <f t="shared" si="205"/>
        <v>0</v>
      </c>
      <c r="Q406">
        <f t="shared" si="206"/>
        <v>0</v>
      </c>
      <c r="R406">
        <f t="shared" si="207"/>
        <v>0</v>
      </c>
      <c r="S406">
        <f t="shared" si="208"/>
        <v>0</v>
      </c>
      <c r="T406">
        <f t="shared" si="209"/>
        <v>0</v>
      </c>
    </row>
    <row r="407" spans="1:20" x14ac:dyDescent="0.4">
      <c r="A407" t="s">
        <v>19</v>
      </c>
      <c r="C407" s="9">
        <v>42.3</v>
      </c>
      <c r="D407">
        <v>9.4</v>
      </c>
      <c r="E407">
        <v>170</v>
      </c>
      <c r="F407">
        <v>3</v>
      </c>
      <c r="G407">
        <v>355.6</v>
      </c>
      <c r="H407">
        <v>293.7</v>
      </c>
      <c r="I407">
        <v>1173.5</v>
      </c>
      <c r="J407">
        <f t="shared" si="200"/>
        <v>5440.7000000000007</v>
      </c>
      <c r="L407">
        <f t="shared" si="201"/>
        <v>0</v>
      </c>
      <c r="M407">
        <f t="shared" si="202"/>
        <v>0</v>
      </c>
      <c r="N407">
        <f t="shared" si="203"/>
        <v>0</v>
      </c>
      <c r="O407">
        <f t="shared" si="204"/>
        <v>0</v>
      </c>
      <c r="P407">
        <f t="shared" si="205"/>
        <v>0</v>
      </c>
      <c r="Q407">
        <f t="shared" si="206"/>
        <v>0</v>
      </c>
      <c r="R407">
        <f t="shared" si="207"/>
        <v>0</v>
      </c>
      <c r="S407">
        <f t="shared" si="208"/>
        <v>0</v>
      </c>
      <c r="T407">
        <f t="shared" si="209"/>
        <v>0</v>
      </c>
    </row>
    <row r="408" spans="1:20" x14ac:dyDescent="0.4">
      <c r="A408" t="s">
        <v>21</v>
      </c>
      <c r="C408" s="9">
        <v>42.3</v>
      </c>
      <c r="D408">
        <v>10.7</v>
      </c>
      <c r="E408">
        <v>165</v>
      </c>
      <c r="F408">
        <v>5</v>
      </c>
      <c r="G408">
        <v>351.1</v>
      </c>
      <c r="H408">
        <v>321</v>
      </c>
      <c r="I408">
        <v>970.5</v>
      </c>
      <c r="J408">
        <f t="shared" si="200"/>
        <v>5183.7000000000007</v>
      </c>
      <c r="L408">
        <f t="shared" si="201"/>
        <v>0</v>
      </c>
      <c r="M408">
        <f t="shared" si="202"/>
        <v>0</v>
      </c>
      <c r="N408">
        <f t="shared" si="203"/>
        <v>0</v>
      </c>
      <c r="O408">
        <f t="shared" si="204"/>
        <v>0</v>
      </c>
      <c r="P408">
        <f t="shared" si="205"/>
        <v>0</v>
      </c>
      <c r="Q408">
        <f t="shared" si="206"/>
        <v>0</v>
      </c>
      <c r="R408">
        <f t="shared" si="207"/>
        <v>0</v>
      </c>
      <c r="S408">
        <f t="shared" si="208"/>
        <v>0</v>
      </c>
      <c r="T408">
        <f t="shared" si="209"/>
        <v>0</v>
      </c>
    </row>
    <row r="409" spans="1:20" x14ac:dyDescent="0.4">
      <c r="A409" t="s">
        <v>22</v>
      </c>
      <c r="C409" s="9">
        <v>49.7</v>
      </c>
      <c r="D409">
        <v>9.9</v>
      </c>
      <c r="E409">
        <v>161</v>
      </c>
      <c r="F409">
        <v>7</v>
      </c>
      <c r="G409">
        <v>288.39999999999998</v>
      </c>
      <c r="H409">
        <v>255.9</v>
      </c>
      <c r="I409">
        <v>517.9</v>
      </c>
      <c r="J409">
        <f t="shared" si="200"/>
        <v>3978.7</v>
      </c>
      <c r="L409">
        <f t="shared" si="201"/>
        <v>0</v>
      </c>
      <c r="M409">
        <f t="shared" si="202"/>
        <v>0</v>
      </c>
      <c r="N409">
        <f t="shared" si="203"/>
        <v>0</v>
      </c>
      <c r="O409">
        <f t="shared" si="204"/>
        <v>0</v>
      </c>
      <c r="P409">
        <f t="shared" si="205"/>
        <v>0</v>
      </c>
      <c r="Q409">
        <f t="shared" si="206"/>
        <v>0</v>
      </c>
      <c r="R409">
        <f t="shared" si="207"/>
        <v>0</v>
      </c>
      <c r="S409">
        <f t="shared" si="208"/>
        <v>0</v>
      </c>
      <c r="T409">
        <f t="shared" si="209"/>
        <v>0</v>
      </c>
    </row>
    <row r="410" spans="1:20" x14ac:dyDescent="0.4">
      <c r="A410" t="s">
        <v>23</v>
      </c>
      <c r="C410" s="9">
        <v>33</v>
      </c>
      <c r="D410">
        <v>9.6999999999999993</v>
      </c>
      <c r="E410">
        <v>173</v>
      </c>
      <c r="F410">
        <v>9</v>
      </c>
      <c r="G410">
        <v>329.2</v>
      </c>
      <c r="H410">
        <v>309.10000000000002</v>
      </c>
      <c r="I410">
        <v>985.6</v>
      </c>
      <c r="J410">
        <f t="shared" si="200"/>
        <v>4936</v>
      </c>
      <c r="L410">
        <f t="shared" si="201"/>
        <v>0</v>
      </c>
      <c r="M410">
        <f t="shared" si="202"/>
        <v>0</v>
      </c>
      <c r="N410">
        <f t="shared" si="203"/>
        <v>0</v>
      </c>
      <c r="O410">
        <f t="shared" si="204"/>
        <v>0</v>
      </c>
      <c r="P410">
        <f t="shared" si="205"/>
        <v>0</v>
      </c>
      <c r="Q410">
        <f t="shared" si="206"/>
        <v>0</v>
      </c>
      <c r="R410">
        <f t="shared" si="207"/>
        <v>0</v>
      </c>
      <c r="S410">
        <f t="shared" si="208"/>
        <v>0</v>
      </c>
      <c r="T410">
        <f t="shared" si="209"/>
        <v>0</v>
      </c>
    </row>
    <row r="411" spans="1:20" x14ac:dyDescent="0.4">
      <c r="A411" t="s">
        <v>24</v>
      </c>
      <c r="C411" s="9">
        <v>41.6</v>
      </c>
      <c r="D411">
        <v>6.8</v>
      </c>
      <c r="E411">
        <v>177</v>
      </c>
      <c r="F411">
        <v>7</v>
      </c>
      <c r="G411">
        <v>274.10000000000002</v>
      </c>
      <c r="H411">
        <v>258.10000000000002</v>
      </c>
      <c r="I411">
        <v>696.6</v>
      </c>
      <c r="J411">
        <f t="shared" si="200"/>
        <v>3985.8</v>
      </c>
      <c r="L411">
        <f t="shared" si="201"/>
        <v>0</v>
      </c>
      <c r="M411">
        <f t="shared" si="202"/>
        <v>0</v>
      </c>
      <c r="N411">
        <f t="shared" si="203"/>
        <v>0</v>
      </c>
      <c r="O411">
        <f t="shared" si="204"/>
        <v>0</v>
      </c>
      <c r="P411">
        <f t="shared" si="205"/>
        <v>0</v>
      </c>
      <c r="Q411">
        <f t="shared" si="206"/>
        <v>0</v>
      </c>
      <c r="R411">
        <f t="shared" si="207"/>
        <v>0</v>
      </c>
      <c r="S411">
        <f t="shared" si="208"/>
        <v>0</v>
      </c>
      <c r="T411">
        <f t="shared" si="209"/>
        <v>0</v>
      </c>
    </row>
    <row r="412" spans="1:20" x14ac:dyDescent="0.4">
      <c r="A412" t="s">
        <v>25</v>
      </c>
      <c r="C412" s="9">
        <v>34.299999999999997</v>
      </c>
      <c r="D412">
        <v>8.9</v>
      </c>
      <c r="E412">
        <v>163</v>
      </c>
      <c r="F412">
        <v>5</v>
      </c>
      <c r="G412">
        <v>295.7</v>
      </c>
      <c r="H412">
        <v>283.7</v>
      </c>
      <c r="I412">
        <v>855</v>
      </c>
      <c r="J412">
        <f t="shared" si="200"/>
        <v>4403.3999999999996</v>
      </c>
      <c r="L412">
        <f t="shared" si="201"/>
        <v>0</v>
      </c>
      <c r="M412">
        <f t="shared" si="202"/>
        <v>0</v>
      </c>
      <c r="N412">
        <f t="shared" si="203"/>
        <v>0</v>
      </c>
      <c r="O412">
        <f t="shared" si="204"/>
        <v>0</v>
      </c>
      <c r="P412">
        <f t="shared" si="205"/>
        <v>0</v>
      </c>
      <c r="Q412">
        <f t="shared" si="206"/>
        <v>0</v>
      </c>
      <c r="R412">
        <f t="shared" si="207"/>
        <v>0</v>
      </c>
      <c r="S412">
        <f t="shared" si="208"/>
        <v>0</v>
      </c>
      <c r="T412">
        <f t="shared" si="209"/>
        <v>0</v>
      </c>
    </row>
    <row r="413" spans="1:20" x14ac:dyDescent="0.4">
      <c r="A413" t="s">
        <v>26</v>
      </c>
      <c r="C413" s="9">
        <v>29.9</v>
      </c>
      <c r="D413">
        <v>3.5</v>
      </c>
      <c r="E413">
        <v>173</v>
      </c>
      <c r="F413">
        <v>4</v>
      </c>
      <c r="G413">
        <v>263.8</v>
      </c>
      <c r="H413">
        <v>255.9</v>
      </c>
      <c r="I413">
        <v>371.6</v>
      </c>
      <c r="J413">
        <f t="shared" si="200"/>
        <v>3537.2000000000003</v>
      </c>
      <c r="L413">
        <f>IF(AND($F$1=A413,$M$1=$A$403),A413,0)</f>
        <v>0</v>
      </c>
      <c r="M413">
        <f>IFERROR(VLOOKUP(L413,$A$403:$J$420,3,FALSE),0)</f>
        <v>0</v>
      </c>
      <c r="N413">
        <f t="shared" si="203"/>
        <v>0</v>
      </c>
      <c r="O413">
        <f t="shared" si="204"/>
        <v>0</v>
      </c>
      <c r="P413">
        <f t="shared" si="205"/>
        <v>0</v>
      </c>
      <c r="Q413">
        <f t="shared" si="206"/>
        <v>0</v>
      </c>
      <c r="R413">
        <f t="shared" si="207"/>
        <v>0</v>
      </c>
      <c r="S413">
        <f t="shared" si="208"/>
        <v>0</v>
      </c>
      <c r="T413">
        <f t="shared" si="209"/>
        <v>0</v>
      </c>
    </row>
    <row r="414" spans="1:20" x14ac:dyDescent="0.4">
      <c r="A414" t="s">
        <v>27</v>
      </c>
      <c r="C414" s="9">
        <v>39</v>
      </c>
      <c r="D414">
        <v>13</v>
      </c>
      <c r="E414">
        <v>168</v>
      </c>
      <c r="F414">
        <v>0</v>
      </c>
      <c r="G414">
        <v>414.8</v>
      </c>
      <c r="H414">
        <v>414.8</v>
      </c>
      <c r="I414">
        <v>328</v>
      </c>
      <c r="J414">
        <f t="shared" si="200"/>
        <v>5305.6</v>
      </c>
      <c r="L414">
        <f t="shared" si="201"/>
        <v>0</v>
      </c>
      <c r="M414">
        <f t="shared" si="202"/>
        <v>0</v>
      </c>
      <c r="N414">
        <f t="shared" si="203"/>
        <v>0</v>
      </c>
      <c r="O414">
        <f t="shared" si="204"/>
        <v>0</v>
      </c>
      <c r="P414">
        <f t="shared" si="205"/>
        <v>0</v>
      </c>
      <c r="Q414">
        <f t="shared" si="206"/>
        <v>0</v>
      </c>
      <c r="R414">
        <f t="shared" si="207"/>
        <v>0</v>
      </c>
      <c r="S414">
        <f t="shared" si="208"/>
        <v>0</v>
      </c>
      <c r="T414">
        <f t="shared" si="209"/>
        <v>0</v>
      </c>
    </row>
    <row r="415" spans="1:20" x14ac:dyDescent="0.4">
      <c r="A415" t="s">
        <v>28</v>
      </c>
      <c r="C415" s="9">
        <v>36.299999999999997</v>
      </c>
      <c r="D415">
        <v>8.4</v>
      </c>
      <c r="E415">
        <v>173</v>
      </c>
      <c r="F415">
        <v>5</v>
      </c>
      <c r="G415">
        <v>247</v>
      </c>
      <c r="H415">
        <v>233.2</v>
      </c>
      <c r="I415">
        <v>573.1</v>
      </c>
      <c r="J415">
        <f t="shared" si="200"/>
        <v>3537.1</v>
      </c>
      <c r="L415">
        <f t="shared" si="201"/>
        <v>0</v>
      </c>
      <c r="M415">
        <f t="shared" si="202"/>
        <v>0</v>
      </c>
      <c r="N415">
        <f t="shared" si="203"/>
        <v>0</v>
      </c>
      <c r="O415">
        <f t="shared" si="204"/>
        <v>0</v>
      </c>
      <c r="P415">
        <f t="shared" si="205"/>
        <v>0</v>
      </c>
      <c r="Q415">
        <f t="shared" si="206"/>
        <v>0</v>
      </c>
      <c r="R415">
        <f t="shared" si="207"/>
        <v>0</v>
      </c>
      <c r="S415">
        <f t="shared" si="208"/>
        <v>0</v>
      </c>
      <c r="T415">
        <f t="shared" si="209"/>
        <v>0</v>
      </c>
    </row>
    <row r="416" spans="1:20" x14ac:dyDescent="0.4">
      <c r="A416" t="s">
        <v>29</v>
      </c>
      <c r="C416" s="9">
        <v>36.200000000000003</v>
      </c>
      <c r="D416">
        <v>5.0999999999999996</v>
      </c>
      <c r="E416">
        <v>169</v>
      </c>
      <c r="F416">
        <v>1</v>
      </c>
      <c r="G416">
        <v>241.4</v>
      </c>
      <c r="H416">
        <v>233.7</v>
      </c>
      <c r="I416">
        <v>634.5</v>
      </c>
      <c r="J416">
        <f t="shared" si="200"/>
        <v>3531.3</v>
      </c>
      <c r="L416">
        <f t="shared" si="201"/>
        <v>0</v>
      </c>
      <c r="M416">
        <f t="shared" si="202"/>
        <v>0</v>
      </c>
      <c r="N416">
        <f t="shared" si="203"/>
        <v>0</v>
      </c>
      <c r="O416">
        <f t="shared" si="204"/>
        <v>0</v>
      </c>
      <c r="P416">
        <f t="shared" si="205"/>
        <v>0</v>
      </c>
      <c r="Q416">
        <f t="shared" si="206"/>
        <v>0</v>
      </c>
      <c r="R416">
        <f t="shared" si="207"/>
        <v>0</v>
      </c>
      <c r="S416">
        <f t="shared" si="208"/>
        <v>0</v>
      </c>
      <c r="T416">
        <f t="shared" si="209"/>
        <v>0</v>
      </c>
    </row>
    <row r="417" spans="1:20" x14ac:dyDescent="0.4">
      <c r="A417" t="s">
        <v>30</v>
      </c>
      <c r="C417" s="9">
        <v>50.7</v>
      </c>
      <c r="D417">
        <v>10.7</v>
      </c>
      <c r="E417">
        <v>166</v>
      </c>
      <c r="F417">
        <v>10</v>
      </c>
      <c r="G417">
        <v>292.10000000000002</v>
      </c>
      <c r="H417">
        <v>275.60000000000002</v>
      </c>
      <c r="I417">
        <v>561</v>
      </c>
      <c r="J417">
        <f t="shared" si="200"/>
        <v>4066.2000000000003</v>
      </c>
      <c r="L417">
        <f t="shared" si="201"/>
        <v>0</v>
      </c>
      <c r="M417">
        <f t="shared" si="202"/>
        <v>0</v>
      </c>
      <c r="N417">
        <f t="shared" si="203"/>
        <v>0</v>
      </c>
      <c r="O417">
        <f t="shared" si="204"/>
        <v>0</v>
      </c>
      <c r="P417">
        <f t="shared" si="205"/>
        <v>0</v>
      </c>
      <c r="Q417">
        <f t="shared" si="206"/>
        <v>0</v>
      </c>
      <c r="R417">
        <f t="shared" si="207"/>
        <v>0</v>
      </c>
      <c r="S417">
        <f t="shared" si="208"/>
        <v>0</v>
      </c>
      <c r="T417">
        <f t="shared" si="209"/>
        <v>0</v>
      </c>
    </row>
    <row r="418" spans="1:20" x14ac:dyDescent="0.4">
      <c r="A418" t="s">
        <v>31</v>
      </c>
      <c r="C418" s="9">
        <v>43</v>
      </c>
      <c r="D418">
        <v>8.9</v>
      </c>
      <c r="E418">
        <v>164</v>
      </c>
      <c r="F418">
        <v>4</v>
      </c>
      <c r="G418">
        <v>250.3</v>
      </c>
      <c r="H418">
        <v>233.8</v>
      </c>
      <c r="I418">
        <v>565.20000000000005</v>
      </c>
      <c r="J418">
        <f t="shared" si="200"/>
        <v>3568.8</v>
      </c>
      <c r="L418">
        <f t="shared" si="201"/>
        <v>0</v>
      </c>
      <c r="M418">
        <f t="shared" si="202"/>
        <v>0</v>
      </c>
      <c r="N418">
        <f t="shared" si="203"/>
        <v>0</v>
      </c>
      <c r="O418">
        <f t="shared" si="204"/>
        <v>0</v>
      </c>
      <c r="P418">
        <f t="shared" si="205"/>
        <v>0</v>
      </c>
      <c r="Q418">
        <f t="shared" si="206"/>
        <v>0</v>
      </c>
      <c r="R418">
        <f t="shared" si="207"/>
        <v>0</v>
      </c>
      <c r="S418">
        <f t="shared" si="208"/>
        <v>0</v>
      </c>
      <c r="T418">
        <f t="shared" si="209"/>
        <v>0</v>
      </c>
    </row>
    <row r="419" spans="1:20" x14ac:dyDescent="0.4">
      <c r="A419" t="s">
        <v>32</v>
      </c>
      <c r="C419" s="9">
        <v>54</v>
      </c>
      <c r="D419">
        <v>5.7</v>
      </c>
      <c r="E419">
        <v>168</v>
      </c>
      <c r="F419">
        <v>4</v>
      </c>
      <c r="G419">
        <v>284.5</v>
      </c>
      <c r="H419">
        <v>277.10000000000002</v>
      </c>
      <c r="I419">
        <v>702.6</v>
      </c>
      <c r="J419">
        <f t="shared" si="200"/>
        <v>4116.6000000000004</v>
      </c>
      <c r="L419">
        <f t="shared" si="201"/>
        <v>0</v>
      </c>
      <c r="M419">
        <f t="shared" si="202"/>
        <v>0</v>
      </c>
      <c r="N419">
        <f t="shared" si="203"/>
        <v>0</v>
      </c>
      <c r="O419">
        <f t="shared" si="204"/>
        <v>0</v>
      </c>
      <c r="P419">
        <f t="shared" si="205"/>
        <v>0</v>
      </c>
      <c r="Q419">
        <f t="shared" si="206"/>
        <v>0</v>
      </c>
      <c r="R419">
        <f t="shared" si="207"/>
        <v>0</v>
      </c>
      <c r="S419">
        <f t="shared" si="208"/>
        <v>0</v>
      </c>
      <c r="T419">
        <f t="shared" si="209"/>
        <v>0</v>
      </c>
    </row>
    <row r="420" spans="1:20" x14ac:dyDescent="0.4">
      <c r="A420" t="s">
        <v>39</v>
      </c>
      <c r="C420" s="9">
        <v>45.8</v>
      </c>
      <c r="D420">
        <v>7.9</v>
      </c>
      <c r="E420">
        <v>160</v>
      </c>
      <c r="F420">
        <v>4</v>
      </c>
      <c r="G420">
        <v>231.4</v>
      </c>
      <c r="H420">
        <v>209.5</v>
      </c>
      <c r="I420">
        <v>469.5</v>
      </c>
      <c r="J420">
        <f t="shared" si="200"/>
        <v>3246.3</v>
      </c>
      <c r="L420">
        <f t="shared" si="201"/>
        <v>0</v>
      </c>
      <c r="M420">
        <f t="shared" si="202"/>
        <v>0</v>
      </c>
      <c r="N420">
        <f t="shared" si="203"/>
        <v>0</v>
      </c>
      <c r="O420">
        <f t="shared" si="204"/>
        <v>0</v>
      </c>
      <c r="P420">
        <f t="shared" si="205"/>
        <v>0</v>
      </c>
      <c r="Q420">
        <f t="shared" si="206"/>
        <v>0</v>
      </c>
      <c r="R420">
        <f t="shared" si="207"/>
        <v>0</v>
      </c>
      <c r="S420">
        <f t="shared" si="208"/>
        <v>0</v>
      </c>
      <c r="T420">
        <f t="shared" si="209"/>
        <v>0</v>
      </c>
    </row>
    <row r="422" spans="1:20" x14ac:dyDescent="0.4">
      <c r="M422">
        <f>SUM(M404:M420)</f>
        <v>0</v>
      </c>
      <c r="N422">
        <f>SUM(N404:N420)</f>
        <v>0</v>
      </c>
      <c r="O422">
        <f>SUM(O404:O420)</f>
        <v>0</v>
      </c>
      <c r="P422">
        <f>SUM(P404:P420)</f>
        <v>0</v>
      </c>
      <c r="Q422">
        <f>SUM(Q404:Q420)*1000</f>
        <v>0</v>
      </c>
      <c r="R422">
        <f>SUM(R404:R420)*1000</f>
        <v>0</v>
      </c>
      <c r="S422">
        <f>SUM(S404:S420)*1000</f>
        <v>0</v>
      </c>
      <c r="T422">
        <f>SUM(T404:T420)*1000</f>
        <v>0</v>
      </c>
    </row>
    <row r="423" spans="1:20" x14ac:dyDescent="0.4">
      <c r="A423" t="s">
        <v>151</v>
      </c>
      <c r="L423" t="s">
        <v>78</v>
      </c>
    </row>
    <row r="424" spans="1:20" x14ac:dyDescent="0.4">
      <c r="A424" t="s">
        <v>16</v>
      </c>
      <c r="C424" s="9">
        <v>43.7</v>
      </c>
      <c r="D424">
        <v>7.8</v>
      </c>
      <c r="E424">
        <v>172</v>
      </c>
      <c r="F424">
        <v>20</v>
      </c>
      <c r="G424">
        <v>1334.3</v>
      </c>
      <c r="H424">
        <v>1203.5</v>
      </c>
      <c r="I424">
        <v>1373.2</v>
      </c>
      <c r="J424">
        <f t="shared" ref="J424:J440" si="210">(G424*12)+I424</f>
        <v>17384.8</v>
      </c>
      <c r="L424">
        <f>IF(AND($F$1=A424,$M$1=$A$423),A424,0)</f>
        <v>0</v>
      </c>
      <c r="M424">
        <f>IFERROR(VLOOKUP(L424,$A$423:$J$440,3,FALSE),0)</f>
        <v>0</v>
      </c>
      <c r="N424">
        <f>IFERROR(VLOOKUP(L424,$A$423:$J$440,4,FALSE),0)</f>
        <v>0</v>
      </c>
      <c r="O424">
        <f>IFERROR(VLOOKUP(L424,$A$423:$J$440,5,FALSE),0)</f>
        <v>0</v>
      </c>
      <c r="P424">
        <f>IFERROR(VLOOKUP(L424,$A$423:$J$440,6,FALSE),0)</f>
        <v>0</v>
      </c>
      <c r="Q424">
        <f>IFERROR(VLOOKUP(L424,$A$423:$J$440,7,FALSE),0)</f>
        <v>0</v>
      </c>
      <c r="R424">
        <f>IFERROR(VLOOKUP(L424,$A$423:$J$440,8,FALSE),0)</f>
        <v>0</v>
      </c>
      <c r="S424">
        <f>IFERROR(VLOOKUP(L424,$A$423:$J$440,9,FALSE),0)</f>
        <v>0</v>
      </c>
      <c r="T424">
        <f>IFERROR(VLOOKUP(L424,$A$423:$J$440,10,FALSE),0)</f>
        <v>0</v>
      </c>
    </row>
    <row r="425" spans="1:20" x14ac:dyDescent="0.4">
      <c r="A425" t="s">
        <v>17</v>
      </c>
      <c r="C425" s="9">
        <v>50.5</v>
      </c>
      <c r="D425">
        <v>15.5</v>
      </c>
      <c r="E425">
        <v>147</v>
      </c>
      <c r="F425">
        <v>0</v>
      </c>
      <c r="G425">
        <v>884.1</v>
      </c>
      <c r="H425">
        <v>884.1</v>
      </c>
      <c r="I425">
        <v>1755.5</v>
      </c>
      <c r="J425">
        <f t="shared" si="210"/>
        <v>12364.7</v>
      </c>
      <c r="L425">
        <f t="shared" ref="L425:L440" si="211">IF(AND($F$1=A425,$M$1=$A$423),A425,0)</f>
        <v>0</v>
      </c>
      <c r="M425">
        <f t="shared" ref="M425:M440" si="212">IFERROR(VLOOKUP(L425,$A$423:$J$440,3,FALSE),0)</f>
        <v>0</v>
      </c>
      <c r="N425">
        <f t="shared" ref="N425:N440" si="213">IFERROR(VLOOKUP(L425,$A$423:$J$440,4,FALSE),0)</f>
        <v>0</v>
      </c>
      <c r="O425">
        <f t="shared" ref="O425:O440" si="214">IFERROR(VLOOKUP(L425,$A$423:$J$440,5,FALSE),0)</f>
        <v>0</v>
      </c>
      <c r="P425">
        <f t="shared" ref="P425:P440" si="215">IFERROR(VLOOKUP(L425,$A$423:$J$440,6,FALSE),0)</f>
        <v>0</v>
      </c>
      <c r="Q425">
        <f t="shared" ref="Q425:Q440" si="216">IFERROR(VLOOKUP(L425,$A$423:$J$440,7,FALSE),0)</f>
        <v>0</v>
      </c>
      <c r="R425">
        <f t="shared" ref="R425:R440" si="217">IFERROR(VLOOKUP(L425,$A$423:$J$440,8,FALSE),0)</f>
        <v>0</v>
      </c>
      <c r="S425">
        <f t="shared" ref="S425:S440" si="218">IFERROR(VLOOKUP(L425,$A$423:$J$440,9,FALSE),0)</f>
        <v>0</v>
      </c>
      <c r="T425">
        <f t="shared" ref="T425:T440" si="219">IFERROR(VLOOKUP(L425,$A$423:$J$440,10,FALSE),0)</f>
        <v>0</v>
      </c>
    </row>
    <row r="426" spans="1:20" x14ac:dyDescent="0.4">
      <c r="A426" t="s">
        <v>18</v>
      </c>
      <c r="C426" s="9">
        <v>42.4</v>
      </c>
      <c r="D426">
        <v>8.6999999999999993</v>
      </c>
      <c r="E426">
        <v>170</v>
      </c>
      <c r="F426">
        <v>21</v>
      </c>
      <c r="G426">
        <v>431.4</v>
      </c>
      <c r="H426">
        <v>370.6</v>
      </c>
      <c r="I426">
        <v>793.2</v>
      </c>
      <c r="J426">
        <f t="shared" si="210"/>
        <v>5969.9999999999991</v>
      </c>
      <c r="L426">
        <f t="shared" si="211"/>
        <v>0</v>
      </c>
      <c r="M426">
        <f t="shared" si="212"/>
        <v>0</v>
      </c>
      <c r="N426">
        <f t="shared" si="213"/>
        <v>0</v>
      </c>
      <c r="O426">
        <f t="shared" si="214"/>
        <v>0</v>
      </c>
      <c r="P426">
        <f t="shared" si="215"/>
        <v>0</v>
      </c>
      <c r="Q426">
        <f t="shared" si="216"/>
        <v>0</v>
      </c>
      <c r="R426">
        <f t="shared" si="217"/>
        <v>0</v>
      </c>
      <c r="S426">
        <f t="shared" si="218"/>
        <v>0</v>
      </c>
      <c r="T426">
        <f t="shared" si="219"/>
        <v>0</v>
      </c>
    </row>
    <row r="427" spans="1:20" x14ac:dyDescent="0.4">
      <c r="A427" t="s">
        <v>19</v>
      </c>
      <c r="C427" s="9">
        <v>45.2</v>
      </c>
      <c r="D427">
        <v>14.8</v>
      </c>
      <c r="E427">
        <v>150</v>
      </c>
      <c r="F427">
        <v>5</v>
      </c>
      <c r="G427">
        <v>357.5</v>
      </c>
      <c r="H427">
        <v>343.3</v>
      </c>
      <c r="I427">
        <v>980.7</v>
      </c>
      <c r="J427">
        <f t="shared" si="210"/>
        <v>5270.7</v>
      </c>
      <c r="L427">
        <f t="shared" si="211"/>
        <v>0</v>
      </c>
      <c r="M427">
        <f t="shared" si="212"/>
        <v>0</v>
      </c>
      <c r="N427">
        <f t="shared" si="213"/>
        <v>0</v>
      </c>
      <c r="O427">
        <f t="shared" si="214"/>
        <v>0</v>
      </c>
      <c r="P427">
        <f t="shared" si="215"/>
        <v>0</v>
      </c>
      <c r="Q427">
        <f t="shared" si="216"/>
        <v>0</v>
      </c>
      <c r="R427">
        <f t="shared" si="217"/>
        <v>0</v>
      </c>
      <c r="S427">
        <f t="shared" si="218"/>
        <v>0</v>
      </c>
      <c r="T427">
        <f t="shared" si="219"/>
        <v>0</v>
      </c>
    </row>
    <row r="428" spans="1:20" x14ac:dyDescent="0.4">
      <c r="A428" t="s">
        <v>21</v>
      </c>
      <c r="C428" s="9">
        <v>40.200000000000003</v>
      </c>
      <c r="D428">
        <v>7.6</v>
      </c>
      <c r="E428">
        <v>156</v>
      </c>
      <c r="F428">
        <v>8</v>
      </c>
      <c r="G428">
        <v>365.3</v>
      </c>
      <c r="H428">
        <v>318.7</v>
      </c>
      <c r="I428">
        <v>801.7</v>
      </c>
      <c r="J428">
        <f t="shared" si="210"/>
        <v>5185.3</v>
      </c>
      <c r="L428">
        <f t="shared" si="211"/>
        <v>0</v>
      </c>
      <c r="M428">
        <f t="shared" si="212"/>
        <v>0</v>
      </c>
      <c r="N428">
        <f t="shared" si="213"/>
        <v>0</v>
      </c>
      <c r="O428">
        <f t="shared" si="214"/>
        <v>0</v>
      </c>
      <c r="P428">
        <f t="shared" si="215"/>
        <v>0</v>
      </c>
      <c r="Q428">
        <f t="shared" si="216"/>
        <v>0</v>
      </c>
      <c r="R428">
        <f t="shared" si="217"/>
        <v>0</v>
      </c>
      <c r="S428">
        <f t="shared" si="218"/>
        <v>0</v>
      </c>
      <c r="T428">
        <f t="shared" si="219"/>
        <v>0</v>
      </c>
    </row>
    <row r="429" spans="1:20" x14ac:dyDescent="0.4">
      <c r="A429" t="s">
        <v>22</v>
      </c>
      <c r="C429" s="9">
        <v>54.2</v>
      </c>
      <c r="D429">
        <v>13.7</v>
      </c>
      <c r="E429">
        <v>150</v>
      </c>
      <c r="F429">
        <v>1</v>
      </c>
      <c r="G429">
        <v>319.3</v>
      </c>
      <c r="H429">
        <v>298</v>
      </c>
      <c r="I429">
        <v>766.3</v>
      </c>
      <c r="J429">
        <f t="shared" si="210"/>
        <v>4597.9000000000005</v>
      </c>
      <c r="L429">
        <f t="shared" si="211"/>
        <v>0</v>
      </c>
      <c r="M429">
        <f t="shared" si="212"/>
        <v>0</v>
      </c>
      <c r="N429">
        <f t="shared" si="213"/>
        <v>0</v>
      </c>
      <c r="O429">
        <f t="shared" si="214"/>
        <v>0</v>
      </c>
      <c r="P429">
        <f t="shared" si="215"/>
        <v>0</v>
      </c>
      <c r="Q429">
        <f t="shared" si="216"/>
        <v>0</v>
      </c>
      <c r="R429">
        <f t="shared" si="217"/>
        <v>0</v>
      </c>
      <c r="S429">
        <f t="shared" si="218"/>
        <v>0</v>
      </c>
      <c r="T429">
        <f t="shared" si="219"/>
        <v>0</v>
      </c>
    </row>
    <row r="430" spans="1:20" x14ac:dyDescent="0.4">
      <c r="A430" t="s">
        <v>23</v>
      </c>
      <c r="C430" s="9">
        <v>43.5</v>
      </c>
      <c r="D430">
        <v>7.3</v>
      </c>
      <c r="E430">
        <v>161</v>
      </c>
      <c r="F430">
        <v>6</v>
      </c>
      <c r="G430">
        <v>314.60000000000002</v>
      </c>
      <c r="H430">
        <v>289.8</v>
      </c>
      <c r="I430">
        <v>719.4</v>
      </c>
      <c r="J430">
        <f t="shared" si="210"/>
        <v>4494.6000000000004</v>
      </c>
      <c r="L430">
        <f t="shared" si="211"/>
        <v>0</v>
      </c>
      <c r="M430">
        <f t="shared" si="212"/>
        <v>0</v>
      </c>
      <c r="N430">
        <f t="shared" si="213"/>
        <v>0</v>
      </c>
      <c r="O430">
        <f t="shared" si="214"/>
        <v>0</v>
      </c>
      <c r="P430">
        <f t="shared" si="215"/>
        <v>0</v>
      </c>
      <c r="Q430">
        <f t="shared" si="216"/>
        <v>0</v>
      </c>
      <c r="R430">
        <f t="shared" si="217"/>
        <v>0</v>
      </c>
      <c r="S430">
        <f t="shared" si="218"/>
        <v>0</v>
      </c>
      <c r="T430">
        <f t="shared" si="219"/>
        <v>0</v>
      </c>
    </row>
    <row r="431" spans="1:20" x14ac:dyDescent="0.4">
      <c r="A431" t="s">
        <v>24</v>
      </c>
      <c r="C431" s="9">
        <v>41.4</v>
      </c>
      <c r="D431">
        <v>8.3000000000000007</v>
      </c>
      <c r="E431">
        <v>160</v>
      </c>
      <c r="F431">
        <v>9</v>
      </c>
      <c r="G431">
        <v>320</v>
      </c>
      <c r="H431">
        <v>295.5</v>
      </c>
      <c r="I431">
        <v>723</v>
      </c>
      <c r="J431">
        <f t="shared" si="210"/>
        <v>4563</v>
      </c>
      <c r="L431">
        <f t="shared" si="211"/>
        <v>0</v>
      </c>
      <c r="M431">
        <f t="shared" si="212"/>
        <v>0</v>
      </c>
      <c r="N431">
        <f t="shared" si="213"/>
        <v>0</v>
      </c>
      <c r="O431">
        <f t="shared" si="214"/>
        <v>0</v>
      </c>
      <c r="P431">
        <f t="shared" si="215"/>
        <v>0</v>
      </c>
      <c r="Q431">
        <f t="shared" si="216"/>
        <v>0</v>
      </c>
      <c r="R431">
        <f t="shared" si="217"/>
        <v>0</v>
      </c>
      <c r="S431">
        <f t="shared" si="218"/>
        <v>0</v>
      </c>
      <c r="T431">
        <f t="shared" si="219"/>
        <v>0</v>
      </c>
    </row>
    <row r="432" spans="1:20" x14ac:dyDescent="0.4">
      <c r="A432" t="s">
        <v>25</v>
      </c>
      <c r="C432" s="9">
        <v>31.6</v>
      </c>
      <c r="D432">
        <v>5.0999999999999996</v>
      </c>
      <c r="E432">
        <v>162</v>
      </c>
      <c r="F432">
        <v>5</v>
      </c>
      <c r="G432">
        <v>287.7</v>
      </c>
      <c r="H432">
        <v>272.5</v>
      </c>
      <c r="I432">
        <v>444</v>
      </c>
      <c r="J432">
        <f t="shared" si="210"/>
        <v>3896.3999999999996</v>
      </c>
      <c r="L432">
        <f t="shared" si="211"/>
        <v>0</v>
      </c>
      <c r="M432">
        <f t="shared" si="212"/>
        <v>0</v>
      </c>
      <c r="N432">
        <f t="shared" si="213"/>
        <v>0</v>
      </c>
      <c r="O432">
        <f t="shared" si="214"/>
        <v>0</v>
      </c>
      <c r="P432">
        <f t="shared" si="215"/>
        <v>0</v>
      </c>
      <c r="Q432">
        <f t="shared" si="216"/>
        <v>0</v>
      </c>
      <c r="R432">
        <f t="shared" si="217"/>
        <v>0</v>
      </c>
      <c r="S432">
        <f t="shared" si="218"/>
        <v>0</v>
      </c>
      <c r="T432">
        <f t="shared" si="219"/>
        <v>0</v>
      </c>
    </row>
    <row r="433" spans="1:20" x14ac:dyDescent="0.4">
      <c r="A433" t="s">
        <v>26</v>
      </c>
      <c r="C433" s="9" t="s">
        <v>74</v>
      </c>
      <c r="D433" t="s">
        <v>74</v>
      </c>
      <c r="E433" t="s">
        <v>74</v>
      </c>
      <c r="F433" t="s">
        <v>74</v>
      </c>
      <c r="G433" t="s">
        <v>74</v>
      </c>
      <c r="H433" t="s">
        <v>74</v>
      </c>
      <c r="I433" t="s">
        <v>74</v>
      </c>
      <c r="J433" t="e">
        <f t="shared" si="210"/>
        <v>#VALUE!</v>
      </c>
      <c r="L433">
        <f t="shared" si="211"/>
        <v>0</v>
      </c>
      <c r="M433">
        <f t="shared" si="212"/>
        <v>0</v>
      </c>
      <c r="N433">
        <f t="shared" si="213"/>
        <v>0</v>
      </c>
      <c r="O433">
        <f t="shared" si="214"/>
        <v>0</v>
      </c>
      <c r="P433">
        <f t="shared" si="215"/>
        <v>0</v>
      </c>
      <c r="Q433">
        <f t="shared" si="216"/>
        <v>0</v>
      </c>
      <c r="R433">
        <f t="shared" si="217"/>
        <v>0</v>
      </c>
      <c r="S433">
        <f t="shared" si="218"/>
        <v>0</v>
      </c>
      <c r="T433">
        <f t="shared" si="219"/>
        <v>0</v>
      </c>
    </row>
    <row r="434" spans="1:20" x14ac:dyDescent="0.4">
      <c r="A434" t="s">
        <v>27</v>
      </c>
      <c r="C434" s="9" t="s">
        <v>74</v>
      </c>
      <c r="D434" t="s">
        <v>74</v>
      </c>
      <c r="E434" t="s">
        <v>74</v>
      </c>
      <c r="F434" t="s">
        <v>74</v>
      </c>
      <c r="G434" t="s">
        <v>74</v>
      </c>
      <c r="H434" t="s">
        <v>74</v>
      </c>
      <c r="I434" t="s">
        <v>74</v>
      </c>
      <c r="J434" t="e">
        <f t="shared" si="210"/>
        <v>#VALUE!</v>
      </c>
      <c r="L434">
        <f t="shared" si="211"/>
        <v>0</v>
      </c>
      <c r="M434">
        <f t="shared" si="212"/>
        <v>0</v>
      </c>
      <c r="N434">
        <f t="shared" si="213"/>
        <v>0</v>
      </c>
      <c r="O434">
        <f t="shared" si="214"/>
        <v>0</v>
      </c>
      <c r="P434">
        <f t="shared" si="215"/>
        <v>0</v>
      </c>
      <c r="Q434">
        <f t="shared" si="216"/>
        <v>0</v>
      </c>
      <c r="R434">
        <f t="shared" si="217"/>
        <v>0</v>
      </c>
      <c r="S434">
        <f t="shared" si="218"/>
        <v>0</v>
      </c>
      <c r="T434">
        <f t="shared" si="219"/>
        <v>0</v>
      </c>
    </row>
    <row r="435" spans="1:20" x14ac:dyDescent="0.4">
      <c r="A435" t="s">
        <v>28</v>
      </c>
      <c r="C435" s="9">
        <v>38.700000000000003</v>
      </c>
      <c r="D435">
        <v>9.6</v>
      </c>
      <c r="E435">
        <v>164</v>
      </c>
      <c r="F435">
        <v>5</v>
      </c>
      <c r="G435">
        <v>265</v>
      </c>
      <c r="H435">
        <v>256</v>
      </c>
      <c r="I435">
        <v>697</v>
      </c>
      <c r="J435">
        <f t="shared" si="210"/>
        <v>3877</v>
      </c>
      <c r="L435">
        <f t="shared" si="211"/>
        <v>0</v>
      </c>
      <c r="M435">
        <f t="shared" si="212"/>
        <v>0</v>
      </c>
      <c r="N435">
        <f t="shared" si="213"/>
        <v>0</v>
      </c>
      <c r="O435">
        <f t="shared" si="214"/>
        <v>0</v>
      </c>
      <c r="P435">
        <f t="shared" si="215"/>
        <v>0</v>
      </c>
      <c r="Q435">
        <f t="shared" si="216"/>
        <v>0</v>
      </c>
      <c r="R435">
        <f t="shared" si="217"/>
        <v>0</v>
      </c>
      <c r="S435">
        <f t="shared" si="218"/>
        <v>0</v>
      </c>
      <c r="T435">
        <f t="shared" si="219"/>
        <v>0</v>
      </c>
    </row>
    <row r="436" spans="1:20" x14ac:dyDescent="0.4">
      <c r="A436" t="s">
        <v>29</v>
      </c>
      <c r="C436" s="9">
        <v>38.200000000000003</v>
      </c>
      <c r="D436">
        <v>8.5</v>
      </c>
      <c r="E436">
        <v>170</v>
      </c>
      <c r="F436">
        <v>2</v>
      </c>
      <c r="G436">
        <v>243.3</v>
      </c>
      <c r="H436">
        <v>239.6</v>
      </c>
      <c r="I436">
        <v>540.29999999999995</v>
      </c>
      <c r="J436">
        <f t="shared" si="210"/>
        <v>3459.9000000000005</v>
      </c>
      <c r="L436">
        <f t="shared" si="211"/>
        <v>0</v>
      </c>
      <c r="M436">
        <f t="shared" si="212"/>
        <v>0</v>
      </c>
      <c r="N436">
        <f t="shared" si="213"/>
        <v>0</v>
      </c>
      <c r="O436">
        <f t="shared" si="214"/>
        <v>0</v>
      </c>
      <c r="P436">
        <f t="shared" si="215"/>
        <v>0</v>
      </c>
      <c r="Q436">
        <f t="shared" si="216"/>
        <v>0</v>
      </c>
      <c r="R436">
        <f t="shared" si="217"/>
        <v>0</v>
      </c>
      <c r="S436">
        <f t="shared" si="218"/>
        <v>0</v>
      </c>
      <c r="T436">
        <f t="shared" si="219"/>
        <v>0</v>
      </c>
    </row>
    <row r="437" spans="1:20" x14ac:dyDescent="0.4">
      <c r="A437" t="s">
        <v>30</v>
      </c>
      <c r="C437" s="9">
        <v>52.2</v>
      </c>
      <c r="D437">
        <v>9.3000000000000007</v>
      </c>
      <c r="E437">
        <v>168</v>
      </c>
      <c r="F437">
        <v>5</v>
      </c>
      <c r="G437">
        <v>294.39999999999998</v>
      </c>
      <c r="H437">
        <v>283.8</v>
      </c>
      <c r="I437">
        <v>695.3</v>
      </c>
      <c r="J437">
        <f t="shared" si="210"/>
        <v>4228.0999999999995</v>
      </c>
      <c r="L437">
        <f t="shared" si="211"/>
        <v>0</v>
      </c>
      <c r="M437">
        <f t="shared" si="212"/>
        <v>0</v>
      </c>
      <c r="N437">
        <f t="shared" si="213"/>
        <v>0</v>
      </c>
      <c r="O437">
        <f t="shared" si="214"/>
        <v>0</v>
      </c>
      <c r="P437">
        <f t="shared" si="215"/>
        <v>0</v>
      </c>
      <c r="Q437">
        <f t="shared" si="216"/>
        <v>0</v>
      </c>
      <c r="R437">
        <f t="shared" si="217"/>
        <v>0</v>
      </c>
      <c r="S437">
        <f t="shared" si="218"/>
        <v>0</v>
      </c>
      <c r="T437">
        <f t="shared" si="219"/>
        <v>0</v>
      </c>
    </row>
    <row r="438" spans="1:20" x14ac:dyDescent="0.4">
      <c r="A438" t="s">
        <v>31</v>
      </c>
      <c r="C438" s="9">
        <v>45.9</v>
      </c>
      <c r="D438">
        <v>7.6</v>
      </c>
      <c r="E438">
        <v>162</v>
      </c>
      <c r="F438">
        <v>6</v>
      </c>
      <c r="G438">
        <v>246.6</v>
      </c>
      <c r="H438">
        <v>230.1</v>
      </c>
      <c r="I438">
        <v>406.6</v>
      </c>
      <c r="J438">
        <f t="shared" si="210"/>
        <v>3365.7999999999997</v>
      </c>
      <c r="L438">
        <f t="shared" si="211"/>
        <v>0</v>
      </c>
      <c r="M438">
        <f t="shared" si="212"/>
        <v>0</v>
      </c>
      <c r="N438">
        <f t="shared" si="213"/>
        <v>0</v>
      </c>
      <c r="O438">
        <f t="shared" si="214"/>
        <v>0</v>
      </c>
      <c r="P438">
        <f t="shared" si="215"/>
        <v>0</v>
      </c>
      <c r="Q438">
        <f t="shared" si="216"/>
        <v>0</v>
      </c>
      <c r="R438">
        <f t="shared" si="217"/>
        <v>0</v>
      </c>
      <c r="S438">
        <f t="shared" si="218"/>
        <v>0</v>
      </c>
      <c r="T438">
        <f t="shared" si="219"/>
        <v>0</v>
      </c>
    </row>
    <row r="439" spans="1:20" x14ac:dyDescent="0.4">
      <c r="A439" t="s">
        <v>32</v>
      </c>
      <c r="C439" s="9">
        <v>46.2</v>
      </c>
      <c r="D439">
        <v>8.1999999999999993</v>
      </c>
      <c r="E439">
        <v>166</v>
      </c>
      <c r="F439">
        <v>10</v>
      </c>
      <c r="G439">
        <v>264.8</v>
      </c>
      <c r="H439">
        <v>239.8</v>
      </c>
      <c r="I439">
        <v>582.1</v>
      </c>
      <c r="J439">
        <f t="shared" si="210"/>
        <v>3759.7000000000003</v>
      </c>
      <c r="L439">
        <f t="shared" si="211"/>
        <v>0</v>
      </c>
      <c r="M439">
        <f t="shared" si="212"/>
        <v>0</v>
      </c>
      <c r="N439">
        <f t="shared" si="213"/>
        <v>0</v>
      </c>
      <c r="O439">
        <f t="shared" si="214"/>
        <v>0</v>
      </c>
      <c r="P439">
        <f t="shared" si="215"/>
        <v>0</v>
      </c>
      <c r="Q439">
        <f t="shared" si="216"/>
        <v>0</v>
      </c>
      <c r="R439">
        <f t="shared" si="217"/>
        <v>0</v>
      </c>
      <c r="S439">
        <f t="shared" si="218"/>
        <v>0</v>
      </c>
      <c r="T439">
        <f t="shared" si="219"/>
        <v>0</v>
      </c>
    </row>
    <row r="440" spans="1:20" x14ac:dyDescent="0.4">
      <c r="A440" t="s">
        <v>39</v>
      </c>
      <c r="C440" s="9">
        <v>44</v>
      </c>
      <c r="D440">
        <v>7</v>
      </c>
      <c r="E440">
        <v>157</v>
      </c>
      <c r="F440">
        <v>3</v>
      </c>
      <c r="G440">
        <v>223</v>
      </c>
      <c r="H440">
        <v>213.5</v>
      </c>
      <c r="I440">
        <v>410.8</v>
      </c>
      <c r="J440">
        <f t="shared" si="210"/>
        <v>3086.8</v>
      </c>
      <c r="L440">
        <f t="shared" si="211"/>
        <v>0</v>
      </c>
      <c r="M440">
        <f t="shared" si="212"/>
        <v>0</v>
      </c>
      <c r="N440">
        <f t="shared" si="213"/>
        <v>0</v>
      </c>
      <c r="O440">
        <f t="shared" si="214"/>
        <v>0</v>
      </c>
      <c r="P440">
        <f t="shared" si="215"/>
        <v>0</v>
      </c>
      <c r="Q440">
        <f t="shared" si="216"/>
        <v>0</v>
      </c>
      <c r="R440">
        <f t="shared" si="217"/>
        <v>0</v>
      </c>
      <c r="S440">
        <f t="shared" si="218"/>
        <v>0</v>
      </c>
      <c r="T440">
        <f t="shared" si="219"/>
        <v>0</v>
      </c>
    </row>
    <row r="442" spans="1:20" x14ac:dyDescent="0.4">
      <c r="M442">
        <f>SUM(M424:M440)</f>
        <v>0</v>
      </c>
      <c r="N442">
        <f>SUM(N424:N440)</f>
        <v>0</v>
      </c>
      <c r="O442">
        <f>SUM(O424:O440)</f>
        <v>0</v>
      </c>
      <c r="P442">
        <f>SUM(P424:P440)</f>
        <v>0</v>
      </c>
      <c r="Q442">
        <f>SUM(Q424:Q440)*1000</f>
        <v>0</v>
      </c>
      <c r="R442">
        <f>SUM(R424:R440)*1000</f>
        <v>0</v>
      </c>
      <c r="S442">
        <f>SUM(S424:S440)*1000</f>
        <v>0</v>
      </c>
      <c r="T442">
        <f>SUM(T424:T440)*1000</f>
        <v>0</v>
      </c>
    </row>
    <row r="443" spans="1:20" x14ac:dyDescent="0.4">
      <c r="A443" t="s">
        <v>152</v>
      </c>
      <c r="L443" t="s">
        <v>78</v>
      </c>
    </row>
    <row r="444" spans="1:20" x14ac:dyDescent="0.4">
      <c r="A444" t="s">
        <v>16</v>
      </c>
      <c r="C444" s="9">
        <v>45.8</v>
      </c>
      <c r="D444">
        <v>7.4</v>
      </c>
      <c r="E444">
        <v>167</v>
      </c>
      <c r="F444">
        <v>15</v>
      </c>
      <c r="G444">
        <v>965.3</v>
      </c>
      <c r="H444">
        <v>844</v>
      </c>
      <c r="I444">
        <v>2898.2</v>
      </c>
      <c r="J444">
        <f t="shared" ref="J444:J460" si="220">(G444*12)+I444</f>
        <v>14481.8</v>
      </c>
      <c r="L444">
        <f>IF(AND($F$1=A444,$M$1=$A$443),A444,0)</f>
        <v>0</v>
      </c>
      <c r="M444">
        <f>IFERROR(VLOOKUP(L444,$A$443:$J$460,3,FALSE),0)</f>
        <v>0</v>
      </c>
      <c r="N444">
        <f>IFERROR(VLOOKUP(L444,$A$443:$J$460,4,FALSE),0)</f>
        <v>0</v>
      </c>
      <c r="O444">
        <f>IFERROR(VLOOKUP(L444,$A$443:$J$460,5,FALSE),0)</f>
        <v>0</v>
      </c>
      <c r="P444">
        <f>IFERROR(VLOOKUP(L444,$A$443:$J$460,6,FALSE),0)</f>
        <v>0</v>
      </c>
      <c r="Q444">
        <f>IFERROR(VLOOKUP(L444,$A$443:$J$460,7,FALSE),0)</f>
        <v>0</v>
      </c>
      <c r="R444">
        <f>IFERROR(VLOOKUP(L444,$A$443:$J$460,8,FALSE),0)</f>
        <v>0</v>
      </c>
      <c r="S444">
        <f>IFERROR(VLOOKUP(L444,$A$443:$J$460,9,FALSE),0)</f>
        <v>0</v>
      </c>
      <c r="T444">
        <f>IFERROR(VLOOKUP(L444,$A$443:$J$460,10,FALSE),0)</f>
        <v>0</v>
      </c>
    </row>
    <row r="445" spans="1:20" x14ac:dyDescent="0.4">
      <c r="A445" t="s">
        <v>17</v>
      </c>
      <c r="C445" s="9">
        <v>39.6</v>
      </c>
      <c r="D445">
        <v>5.7</v>
      </c>
      <c r="E445">
        <v>170</v>
      </c>
      <c r="F445">
        <v>0</v>
      </c>
      <c r="G445">
        <v>508.3</v>
      </c>
      <c r="H445">
        <v>501.3</v>
      </c>
      <c r="I445">
        <v>736.7</v>
      </c>
      <c r="J445">
        <f t="shared" si="220"/>
        <v>6836.3</v>
      </c>
      <c r="L445">
        <f t="shared" ref="L445:L460" si="221">IF(AND($F$1=A445,$M$1=$A$443),A445,0)</f>
        <v>0</v>
      </c>
      <c r="M445">
        <f t="shared" ref="M445:M460" si="222">IFERROR(VLOOKUP(L445,$A$443:$J$460,3,FALSE),0)</f>
        <v>0</v>
      </c>
      <c r="N445">
        <f t="shared" ref="N445:N460" si="223">IFERROR(VLOOKUP(L445,$A$443:$J$460,4,FALSE),0)</f>
        <v>0</v>
      </c>
      <c r="O445">
        <f t="shared" ref="O445:O460" si="224">IFERROR(VLOOKUP(L445,$A$443:$J$460,5,FALSE),0)</f>
        <v>0</v>
      </c>
      <c r="P445">
        <f t="shared" ref="P445:P460" si="225">IFERROR(VLOOKUP(L445,$A$443:$J$460,6,FALSE),0)</f>
        <v>0</v>
      </c>
      <c r="Q445">
        <f t="shared" ref="Q445:Q460" si="226">IFERROR(VLOOKUP(L445,$A$443:$J$460,7,FALSE),0)</f>
        <v>0</v>
      </c>
      <c r="R445">
        <f t="shared" ref="R445:R460" si="227">IFERROR(VLOOKUP(L445,$A$443:$J$460,8,FALSE),0)</f>
        <v>0</v>
      </c>
      <c r="S445">
        <f t="shared" ref="S445:S460" si="228">IFERROR(VLOOKUP(L445,$A$443:$J$460,9,FALSE),0)</f>
        <v>0</v>
      </c>
      <c r="T445">
        <f t="shared" ref="T445:T460" si="229">IFERROR(VLOOKUP(L445,$A$443:$J$460,10,FALSE),0)</f>
        <v>0</v>
      </c>
    </row>
    <row r="446" spans="1:20" x14ac:dyDescent="0.4">
      <c r="A446" t="s">
        <v>18</v>
      </c>
      <c r="C446" s="9">
        <v>42.2</v>
      </c>
      <c r="D446">
        <v>9.1999999999999993</v>
      </c>
      <c r="E446">
        <v>162</v>
      </c>
      <c r="F446">
        <v>10</v>
      </c>
      <c r="G446">
        <v>410.2</v>
      </c>
      <c r="H446">
        <v>380.1</v>
      </c>
      <c r="I446">
        <v>1143.9000000000001</v>
      </c>
      <c r="J446">
        <f t="shared" si="220"/>
        <v>6066.2999999999993</v>
      </c>
      <c r="L446">
        <f t="shared" si="221"/>
        <v>0</v>
      </c>
      <c r="M446">
        <f t="shared" si="222"/>
        <v>0</v>
      </c>
      <c r="N446">
        <f t="shared" si="223"/>
        <v>0</v>
      </c>
      <c r="O446">
        <f t="shared" si="224"/>
        <v>0</v>
      </c>
      <c r="P446">
        <f t="shared" si="225"/>
        <v>0</v>
      </c>
      <c r="Q446">
        <f t="shared" si="226"/>
        <v>0</v>
      </c>
      <c r="R446">
        <f t="shared" si="227"/>
        <v>0</v>
      </c>
      <c r="S446">
        <f t="shared" si="228"/>
        <v>0</v>
      </c>
      <c r="T446">
        <f t="shared" si="229"/>
        <v>0</v>
      </c>
    </row>
    <row r="447" spans="1:20" x14ac:dyDescent="0.4">
      <c r="A447" t="s">
        <v>19</v>
      </c>
      <c r="C447" s="9">
        <v>39.1</v>
      </c>
      <c r="D447">
        <v>5.7</v>
      </c>
      <c r="E447">
        <v>164</v>
      </c>
      <c r="F447">
        <v>2</v>
      </c>
      <c r="G447">
        <v>371.9</v>
      </c>
      <c r="H447">
        <v>368.2</v>
      </c>
      <c r="I447">
        <v>834.8</v>
      </c>
      <c r="J447">
        <f t="shared" si="220"/>
        <v>5297.5999999999995</v>
      </c>
      <c r="L447">
        <f t="shared" si="221"/>
        <v>0</v>
      </c>
      <c r="M447">
        <f t="shared" si="222"/>
        <v>0</v>
      </c>
      <c r="N447">
        <f t="shared" si="223"/>
        <v>0</v>
      </c>
      <c r="O447">
        <f t="shared" si="224"/>
        <v>0</v>
      </c>
      <c r="P447">
        <f t="shared" si="225"/>
        <v>0</v>
      </c>
      <c r="Q447">
        <f t="shared" si="226"/>
        <v>0</v>
      </c>
      <c r="R447">
        <f t="shared" si="227"/>
        <v>0</v>
      </c>
      <c r="S447">
        <f t="shared" si="228"/>
        <v>0</v>
      </c>
      <c r="T447">
        <f t="shared" si="229"/>
        <v>0</v>
      </c>
    </row>
    <row r="448" spans="1:20" x14ac:dyDescent="0.4">
      <c r="A448" t="s">
        <v>21</v>
      </c>
      <c r="C448" s="9">
        <v>38.700000000000003</v>
      </c>
      <c r="D448">
        <v>8.3000000000000007</v>
      </c>
      <c r="E448">
        <v>159</v>
      </c>
      <c r="F448">
        <v>5</v>
      </c>
      <c r="G448">
        <v>361.4</v>
      </c>
      <c r="H448">
        <v>323.39999999999998</v>
      </c>
      <c r="I448">
        <v>889.2</v>
      </c>
      <c r="J448">
        <f t="shared" si="220"/>
        <v>5225.9999999999991</v>
      </c>
      <c r="L448">
        <f t="shared" si="221"/>
        <v>0</v>
      </c>
      <c r="M448">
        <f t="shared" si="222"/>
        <v>0</v>
      </c>
      <c r="N448">
        <f t="shared" si="223"/>
        <v>0</v>
      </c>
      <c r="O448">
        <f t="shared" si="224"/>
        <v>0</v>
      </c>
      <c r="P448">
        <f t="shared" si="225"/>
        <v>0</v>
      </c>
      <c r="Q448">
        <f t="shared" si="226"/>
        <v>0</v>
      </c>
      <c r="R448">
        <f t="shared" si="227"/>
        <v>0</v>
      </c>
      <c r="S448">
        <f t="shared" si="228"/>
        <v>0</v>
      </c>
      <c r="T448">
        <f t="shared" si="229"/>
        <v>0</v>
      </c>
    </row>
    <row r="449" spans="1:20" x14ac:dyDescent="0.4">
      <c r="A449" t="s">
        <v>22</v>
      </c>
      <c r="C449" s="9">
        <v>49.9</v>
      </c>
      <c r="D449">
        <v>10.199999999999999</v>
      </c>
      <c r="E449">
        <v>159</v>
      </c>
      <c r="F449">
        <v>5</v>
      </c>
      <c r="G449">
        <v>288.7</v>
      </c>
      <c r="H449">
        <v>263.8</v>
      </c>
      <c r="I449">
        <v>634.4</v>
      </c>
      <c r="J449">
        <f t="shared" si="220"/>
        <v>4098.7999999999993</v>
      </c>
      <c r="L449">
        <f t="shared" si="221"/>
        <v>0</v>
      </c>
      <c r="M449">
        <f t="shared" si="222"/>
        <v>0</v>
      </c>
      <c r="N449">
        <f t="shared" si="223"/>
        <v>0</v>
      </c>
      <c r="O449">
        <f t="shared" si="224"/>
        <v>0</v>
      </c>
      <c r="P449">
        <f t="shared" si="225"/>
        <v>0</v>
      </c>
      <c r="Q449">
        <f t="shared" si="226"/>
        <v>0</v>
      </c>
      <c r="R449">
        <f t="shared" si="227"/>
        <v>0</v>
      </c>
      <c r="S449">
        <f t="shared" si="228"/>
        <v>0</v>
      </c>
      <c r="T449">
        <f t="shared" si="229"/>
        <v>0</v>
      </c>
    </row>
    <row r="450" spans="1:20" x14ac:dyDescent="0.4">
      <c r="A450" t="s">
        <v>23</v>
      </c>
      <c r="C450" s="9">
        <v>39.4</v>
      </c>
      <c r="D450">
        <v>13.3</v>
      </c>
      <c r="E450">
        <v>168</v>
      </c>
      <c r="F450">
        <v>9</v>
      </c>
      <c r="G450">
        <v>413.1</v>
      </c>
      <c r="H450">
        <v>381.5</v>
      </c>
      <c r="I450">
        <v>1104.2</v>
      </c>
      <c r="J450">
        <f t="shared" si="220"/>
        <v>6061.4000000000005</v>
      </c>
      <c r="L450">
        <f t="shared" si="221"/>
        <v>0</v>
      </c>
      <c r="M450">
        <f t="shared" si="222"/>
        <v>0</v>
      </c>
      <c r="N450">
        <f t="shared" si="223"/>
        <v>0</v>
      </c>
      <c r="O450">
        <f t="shared" si="224"/>
        <v>0</v>
      </c>
      <c r="P450">
        <f t="shared" si="225"/>
        <v>0</v>
      </c>
      <c r="Q450">
        <f t="shared" si="226"/>
        <v>0</v>
      </c>
      <c r="R450">
        <f t="shared" si="227"/>
        <v>0</v>
      </c>
      <c r="S450">
        <f t="shared" si="228"/>
        <v>0</v>
      </c>
      <c r="T450">
        <f t="shared" si="229"/>
        <v>0</v>
      </c>
    </row>
    <row r="451" spans="1:20" x14ac:dyDescent="0.4">
      <c r="A451" t="s">
        <v>24</v>
      </c>
      <c r="C451" s="9">
        <v>38.6</v>
      </c>
      <c r="D451">
        <v>10.8</v>
      </c>
      <c r="E451">
        <v>166</v>
      </c>
      <c r="F451">
        <v>14</v>
      </c>
      <c r="G451">
        <v>351.2</v>
      </c>
      <c r="H451">
        <v>310.39999999999998</v>
      </c>
      <c r="I451">
        <v>969.1</v>
      </c>
      <c r="J451">
        <f t="shared" si="220"/>
        <v>5183.5</v>
      </c>
      <c r="L451">
        <f t="shared" si="221"/>
        <v>0</v>
      </c>
      <c r="M451">
        <f t="shared" si="222"/>
        <v>0</v>
      </c>
      <c r="N451">
        <f t="shared" si="223"/>
        <v>0</v>
      </c>
      <c r="O451">
        <f t="shared" si="224"/>
        <v>0</v>
      </c>
      <c r="P451">
        <f t="shared" si="225"/>
        <v>0</v>
      </c>
      <c r="Q451">
        <f t="shared" si="226"/>
        <v>0</v>
      </c>
      <c r="R451">
        <f t="shared" si="227"/>
        <v>0</v>
      </c>
      <c r="S451">
        <f t="shared" si="228"/>
        <v>0</v>
      </c>
      <c r="T451">
        <f t="shared" si="229"/>
        <v>0</v>
      </c>
    </row>
    <row r="452" spans="1:20" x14ac:dyDescent="0.4">
      <c r="A452" t="s">
        <v>25</v>
      </c>
      <c r="C452" s="9">
        <v>33</v>
      </c>
      <c r="D452">
        <v>6.6</v>
      </c>
      <c r="E452">
        <v>159</v>
      </c>
      <c r="F452">
        <v>6</v>
      </c>
      <c r="G452">
        <v>289.39999999999998</v>
      </c>
      <c r="H452">
        <v>277</v>
      </c>
      <c r="I452">
        <v>720.7</v>
      </c>
      <c r="J452">
        <f t="shared" si="220"/>
        <v>4193.5</v>
      </c>
      <c r="L452">
        <f t="shared" si="221"/>
        <v>0</v>
      </c>
      <c r="M452">
        <f t="shared" si="222"/>
        <v>0</v>
      </c>
      <c r="N452">
        <f t="shared" si="223"/>
        <v>0</v>
      </c>
      <c r="O452">
        <f t="shared" si="224"/>
        <v>0</v>
      </c>
      <c r="P452">
        <f t="shared" si="225"/>
        <v>0</v>
      </c>
      <c r="Q452">
        <f t="shared" si="226"/>
        <v>0</v>
      </c>
      <c r="R452">
        <f t="shared" si="227"/>
        <v>0</v>
      </c>
      <c r="S452">
        <f t="shared" si="228"/>
        <v>0</v>
      </c>
      <c r="T452">
        <f t="shared" si="229"/>
        <v>0</v>
      </c>
    </row>
    <row r="453" spans="1:20" x14ac:dyDescent="0.4">
      <c r="A453" t="s">
        <v>26</v>
      </c>
      <c r="C453" s="9">
        <v>36.5</v>
      </c>
      <c r="D453">
        <v>7.1</v>
      </c>
      <c r="E453">
        <v>159</v>
      </c>
      <c r="F453">
        <v>9</v>
      </c>
      <c r="G453">
        <v>299.89999999999998</v>
      </c>
      <c r="H453">
        <v>283.7</v>
      </c>
      <c r="I453">
        <v>644.4</v>
      </c>
      <c r="J453">
        <f t="shared" si="220"/>
        <v>4243.2</v>
      </c>
      <c r="L453">
        <f t="shared" si="221"/>
        <v>0</v>
      </c>
      <c r="M453">
        <f t="shared" si="222"/>
        <v>0</v>
      </c>
      <c r="N453">
        <f t="shared" si="223"/>
        <v>0</v>
      </c>
      <c r="O453">
        <f t="shared" si="224"/>
        <v>0</v>
      </c>
      <c r="P453">
        <f t="shared" si="225"/>
        <v>0</v>
      </c>
      <c r="Q453">
        <f t="shared" si="226"/>
        <v>0</v>
      </c>
      <c r="R453">
        <f t="shared" si="227"/>
        <v>0</v>
      </c>
      <c r="S453">
        <f t="shared" si="228"/>
        <v>0</v>
      </c>
      <c r="T453">
        <f t="shared" si="229"/>
        <v>0</v>
      </c>
    </row>
    <row r="454" spans="1:20" x14ac:dyDescent="0.4">
      <c r="A454" t="s">
        <v>27</v>
      </c>
      <c r="C454" s="9">
        <v>57.1</v>
      </c>
      <c r="D454">
        <v>33.1</v>
      </c>
      <c r="E454">
        <v>145</v>
      </c>
      <c r="F454">
        <v>3</v>
      </c>
      <c r="G454">
        <v>336.9</v>
      </c>
      <c r="H454">
        <v>331.1</v>
      </c>
      <c r="I454">
        <v>1255.7</v>
      </c>
      <c r="J454">
        <f t="shared" si="220"/>
        <v>5298.5</v>
      </c>
      <c r="L454">
        <f t="shared" si="221"/>
        <v>0</v>
      </c>
      <c r="M454">
        <f t="shared" si="222"/>
        <v>0</v>
      </c>
      <c r="N454">
        <f t="shared" si="223"/>
        <v>0</v>
      </c>
      <c r="O454">
        <f t="shared" si="224"/>
        <v>0</v>
      </c>
      <c r="P454">
        <f t="shared" si="225"/>
        <v>0</v>
      </c>
      <c r="Q454">
        <f t="shared" si="226"/>
        <v>0</v>
      </c>
      <c r="R454">
        <f t="shared" si="227"/>
        <v>0</v>
      </c>
      <c r="S454">
        <f t="shared" si="228"/>
        <v>0</v>
      </c>
      <c r="T454">
        <f t="shared" si="229"/>
        <v>0</v>
      </c>
    </row>
    <row r="455" spans="1:20" x14ac:dyDescent="0.4">
      <c r="A455" t="s">
        <v>28</v>
      </c>
      <c r="C455" s="9">
        <v>30.4</v>
      </c>
      <c r="D455">
        <v>4.9000000000000004</v>
      </c>
      <c r="E455">
        <v>165</v>
      </c>
      <c r="F455">
        <v>5</v>
      </c>
      <c r="G455">
        <v>245.9</v>
      </c>
      <c r="H455">
        <v>237.4</v>
      </c>
      <c r="I455">
        <v>435.8</v>
      </c>
      <c r="J455">
        <f t="shared" si="220"/>
        <v>3386.6000000000004</v>
      </c>
      <c r="L455">
        <f t="shared" si="221"/>
        <v>0</v>
      </c>
      <c r="M455">
        <f t="shared" si="222"/>
        <v>0</v>
      </c>
      <c r="N455">
        <f t="shared" si="223"/>
        <v>0</v>
      </c>
      <c r="O455">
        <f t="shared" si="224"/>
        <v>0</v>
      </c>
      <c r="P455">
        <f t="shared" si="225"/>
        <v>0</v>
      </c>
      <c r="Q455">
        <f t="shared" si="226"/>
        <v>0</v>
      </c>
      <c r="R455">
        <f t="shared" si="227"/>
        <v>0</v>
      </c>
      <c r="S455">
        <f t="shared" si="228"/>
        <v>0</v>
      </c>
      <c r="T455">
        <f t="shared" si="229"/>
        <v>0</v>
      </c>
    </row>
    <row r="456" spans="1:20" x14ac:dyDescent="0.4">
      <c r="A456" t="s">
        <v>29</v>
      </c>
      <c r="C456" s="9">
        <v>35.200000000000003</v>
      </c>
      <c r="D456">
        <v>8.4</v>
      </c>
      <c r="E456">
        <v>160</v>
      </c>
      <c r="F456">
        <v>4</v>
      </c>
      <c r="G456">
        <v>287.8</v>
      </c>
      <c r="H456">
        <v>276.89999999999998</v>
      </c>
      <c r="I456">
        <v>928.4</v>
      </c>
      <c r="J456">
        <f t="shared" si="220"/>
        <v>4382</v>
      </c>
      <c r="L456">
        <f t="shared" si="221"/>
        <v>0</v>
      </c>
      <c r="M456">
        <f t="shared" si="222"/>
        <v>0</v>
      </c>
      <c r="N456">
        <f t="shared" si="223"/>
        <v>0</v>
      </c>
      <c r="O456">
        <f t="shared" si="224"/>
        <v>0</v>
      </c>
      <c r="P456">
        <f t="shared" si="225"/>
        <v>0</v>
      </c>
      <c r="Q456">
        <f t="shared" si="226"/>
        <v>0</v>
      </c>
      <c r="R456">
        <f t="shared" si="227"/>
        <v>0</v>
      </c>
      <c r="S456">
        <f t="shared" si="228"/>
        <v>0</v>
      </c>
      <c r="T456">
        <f t="shared" si="229"/>
        <v>0</v>
      </c>
    </row>
    <row r="457" spans="1:20" x14ac:dyDescent="0.4">
      <c r="A457" t="s">
        <v>30</v>
      </c>
      <c r="C457" s="9">
        <v>50.1</v>
      </c>
      <c r="D457">
        <v>8.9</v>
      </c>
      <c r="E457">
        <v>162</v>
      </c>
      <c r="F457">
        <v>4</v>
      </c>
      <c r="G457">
        <v>268.10000000000002</v>
      </c>
      <c r="H457">
        <v>260.3</v>
      </c>
      <c r="I457">
        <v>484.5</v>
      </c>
      <c r="J457">
        <f t="shared" si="220"/>
        <v>3701.7000000000003</v>
      </c>
      <c r="L457">
        <f t="shared" si="221"/>
        <v>0</v>
      </c>
      <c r="M457">
        <f t="shared" si="222"/>
        <v>0</v>
      </c>
      <c r="N457">
        <f t="shared" si="223"/>
        <v>0</v>
      </c>
      <c r="O457">
        <f t="shared" si="224"/>
        <v>0</v>
      </c>
      <c r="P457">
        <f t="shared" si="225"/>
        <v>0</v>
      </c>
      <c r="Q457">
        <f t="shared" si="226"/>
        <v>0</v>
      </c>
      <c r="R457">
        <f t="shared" si="227"/>
        <v>0</v>
      </c>
      <c r="S457">
        <f t="shared" si="228"/>
        <v>0</v>
      </c>
      <c r="T457">
        <f t="shared" si="229"/>
        <v>0</v>
      </c>
    </row>
    <row r="458" spans="1:20" x14ac:dyDescent="0.4">
      <c r="A458" t="s">
        <v>31</v>
      </c>
      <c r="C458" s="9">
        <v>41.9</v>
      </c>
      <c r="D458">
        <v>6.1</v>
      </c>
      <c r="E458">
        <v>163</v>
      </c>
      <c r="F458">
        <v>6</v>
      </c>
      <c r="G458">
        <v>260.60000000000002</v>
      </c>
      <c r="H458">
        <v>238.2</v>
      </c>
      <c r="I458">
        <v>548.1</v>
      </c>
      <c r="J458">
        <f t="shared" si="220"/>
        <v>3675.3</v>
      </c>
      <c r="L458">
        <f t="shared" si="221"/>
        <v>0</v>
      </c>
      <c r="M458">
        <f t="shared" si="222"/>
        <v>0</v>
      </c>
      <c r="N458">
        <f t="shared" si="223"/>
        <v>0</v>
      </c>
      <c r="O458">
        <f t="shared" si="224"/>
        <v>0</v>
      </c>
      <c r="P458">
        <f t="shared" si="225"/>
        <v>0</v>
      </c>
      <c r="Q458">
        <f t="shared" si="226"/>
        <v>0</v>
      </c>
      <c r="R458">
        <f t="shared" si="227"/>
        <v>0</v>
      </c>
      <c r="S458">
        <f t="shared" si="228"/>
        <v>0</v>
      </c>
      <c r="T458">
        <f t="shared" si="229"/>
        <v>0</v>
      </c>
    </row>
    <row r="459" spans="1:20" x14ac:dyDescent="0.4">
      <c r="A459" t="s">
        <v>32</v>
      </c>
      <c r="C459" s="9">
        <v>41.2</v>
      </c>
      <c r="D459">
        <v>7.7</v>
      </c>
      <c r="E459">
        <v>170</v>
      </c>
      <c r="F459">
        <v>8</v>
      </c>
      <c r="G459">
        <v>269.10000000000002</v>
      </c>
      <c r="H459">
        <v>256.89999999999998</v>
      </c>
      <c r="I459">
        <v>428.1</v>
      </c>
      <c r="J459">
        <f t="shared" si="220"/>
        <v>3657.3</v>
      </c>
      <c r="L459">
        <f t="shared" si="221"/>
        <v>0</v>
      </c>
      <c r="M459">
        <f t="shared" si="222"/>
        <v>0</v>
      </c>
      <c r="N459">
        <f t="shared" si="223"/>
        <v>0</v>
      </c>
      <c r="O459">
        <f t="shared" si="224"/>
        <v>0</v>
      </c>
      <c r="P459">
        <f t="shared" si="225"/>
        <v>0</v>
      </c>
      <c r="Q459">
        <f t="shared" si="226"/>
        <v>0</v>
      </c>
      <c r="R459">
        <f t="shared" si="227"/>
        <v>0</v>
      </c>
      <c r="S459">
        <f t="shared" si="228"/>
        <v>0</v>
      </c>
      <c r="T459">
        <f t="shared" si="229"/>
        <v>0</v>
      </c>
    </row>
    <row r="460" spans="1:20" x14ac:dyDescent="0.4">
      <c r="A460" t="s">
        <v>39</v>
      </c>
      <c r="C460" s="9">
        <v>42.2</v>
      </c>
      <c r="D460">
        <v>6</v>
      </c>
      <c r="E460">
        <v>159</v>
      </c>
      <c r="F460">
        <v>2</v>
      </c>
      <c r="G460">
        <v>218.5</v>
      </c>
      <c r="H460">
        <v>209.9</v>
      </c>
      <c r="I460">
        <v>285.89999999999998</v>
      </c>
      <c r="J460">
        <f t="shared" si="220"/>
        <v>2907.9</v>
      </c>
      <c r="L460">
        <f t="shared" si="221"/>
        <v>0</v>
      </c>
      <c r="M460">
        <f t="shared" si="222"/>
        <v>0</v>
      </c>
      <c r="N460">
        <f t="shared" si="223"/>
        <v>0</v>
      </c>
      <c r="O460">
        <f t="shared" si="224"/>
        <v>0</v>
      </c>
      <c r="P460">
        <f t="shared" si="225"/>
        <v>0</v>
      </c>
      <c r="Q460">
        <f t="shared" si="226"/>
        <v>0</v>
      </c>
      <c r="R460">
        <f t="shared" si="227"/>
        <v>0</v>
      </c>
      <c r="S460">
        <f t="shared" si="228"/>
        <v>0</v>
      </c>
      <c r="T460">
        <f t="shared" si="229"/>
        <v>0</v>
      </c>
    </row>
    <row r="462" spans="1:20" x14ac:dyDescent="0.4">
      <c r="M462">
        <f>SUM(M444:M460)</f>
        <v>0</v>
      </c>
      <c r="N462">
        <f>SUM(N444:N460)</f>
        <v>0</v>
      </c>
      <c r="O462">
        <f>SUM(O444:O460)</f>
        <v>0</v>
      </c>
      <c r="P462">
        <f>SUM(P444:P460)</f>
        <v>0</v>
      </c>
      <c r="Q462">
        <f>SUM(Q444:Q460)*1000</f>
        <v>0</v>
      </c>
      <c r="R462">
        <f>SUM(R444:R460)*1000</f>
        <v>0</v>
      </c>
      <c r="S462">
        <f>SUM(S444:S460)*1000</f>
        <v>0</v>
      </c>
      <c r="T462">
        <f>SUM(T444:T460)*1000</f>
        <v>0</v>
      </c>
    </row>
    <row r="463" spans="1:20" x14ac:dyDescent="0.4">
      <c r="A463" t="s">
        <v>153</v>
      </c>
      <c r="L463" t="s">
        <v>78</v>
      </c>
    </row>
    <row r="464" spans="1:20" x14ac:dyDescent="0.4">
      <c r="A464" t="s">
        <v>16</v>
      </c>
      <c r="C464" s="9">
        <v>51.5</v>
      </c>
      <c r="D464">
        <v>9.5</v>
      </c>
      <c r="E464">
        <v>170</v>
      </c>
      <c r="F464">
        <v>14</v>
      </c>
      <c r="G464">
        <v>1216.9000000000001</v>
      </c>
      <c r="H464">
        <v>1126.4000000000001</v>
      </c>
      <c r="I464">
        <v>796.7</v>
      </c>
      <c r="J464">
        <f t="shared" ref="J464:J480" si="230">(G464*12)+I464</f>
        <v>15399.500000000002</v>
      </c>
      <c r="L464">
        <f>IF(AND($F$1=A464,$M$1=$A$463),A464,0)</f>
        <v>0</v>
      </c>
      <c r="M464">
        <f>IFERROR(VLOOKUP(L464,$A$463:$J$480,3,FALSE),0)</f>
        <v>0</v>
      </c>
      <c r="N464">
        <f>IFERROR(VLOOKUP(L464,$A$463:$J$480,4,FALSE),0)</f>
        <v>0</v>
      </c>
      <c r="O464">
        <f>IFERROR(VLOOKUP(L464,$A$463:$J$480,5,FALSE),0)</f>
        <v>0</v>
      </c>
      <c r="P464">
        <f>IFERROR(VLOOKUP(L464,$A$463:$J$480,6,FALSE),0)</f>
        <v>0</v>
      </c>
      <c r="Q464">
        <f>IFERROR(VLOOKUP(L464,$A$463:$J$480,7,FALSE),0)</f>
        <v>0</v>
      </c>
      <c r="R464">
        <f>IFERROR(VLOOKUP(L464,$A$463:$J$480,8,FALSE),0)</f>
        <v>0</v>
      </c>
      <c r="S464">
        <f>IFERROR(VLOOKUP(L464,$A$463:$J$480,9,FALSE),0)</f>
        <v>0</v>
      </c>
      <c r="T464">
        <f>IFERROR(VLOOKUP(L464,$A$463:$J$480,10,FALSE),0)</f>
        <v>0</v>
      </c>
    </row>
    <row r="465" spans="1:20" x14ac:dyDescent="0.4">
      <c r="A465" t="s">
        <v>17</v>
      </c>
      <c r="C465" s="9" t="s">
        <v>74</v>
      </c>
      <c r="D465" t="s">
        <v>74</v>
      </c>
      <c r="E465" t="s">
        <v>74</v>
      </c>
      <c r="F465" t="s">
        <v>74</v>
      </c>
      <c r="G465" t="s">
        <v>74</v>
      </c>
      <c r="H465" t="s">
        <v>74</v>
      </c>
      <c r="I465" t="s">
        <v>74</v>
      </c>
      <c r="J465" t="e">
        <f t="shared" si="230"/>
        <v>#VALUE!</v>
      </c>
      <c r="L465">
        <f t="shared" ref="L465:L480" si="231">IF(AND($F$1=A465,$M$1=$A$463),A465,0)</f>
        <v>0</v>
      </c>
      <c r="M465">
        <f t="shared" ref="M465:M480" si="232">IFERROR(VLOOKUP(L465,$A$463:$J$480,3,FALSE),0)</f>
        <v>0</v>
      </c>
      <c r="N465">
        <f t="shared" ref="N465:N480" si="233">IFERROR(VLOOKUP(L465,$A$463:$J$480,4,FALSE),0)</f>
        <v>0</v>
      </c>
      <c r="O465">
        <f t="shared" ref="O465:O480" si="234">IFERROR(VLOOKUP(L465,$A$463:$J$480,5,FALSE),0)</f>
        <v>0</v>
      </c>
      <c r="P465">
        <f t="shared" ref="P465:P480" si="235">IFERROR(VLOOKUP(L465,$A$463:$J$480,6,FALSE),0)</f>
        <v>0</v>
      </c>
      <c r="Q465">
        <f t="shared" ref="Q465:Q480" si="236">IFERROR(VLOOKUP(L465,$A$463:$J$480,7,FALSE),0)</f>
        <v>0</v>
      </c>
      <c r="R465">
        <f t="shared" ref="R465:R480" si="237">IFERROR(VLOOKUP(L465,$A$463:$J$480,8,FALSE),0)</f>
        <v>0</v>
      </c>
      <c r="S465">
        <f t="shared" ref="S465:S480" si="238">IFERROR(VLOOKUP(L465,$A$463:$J$480,9,FALSE),0)</f>
        <v>0</v>
      </c>
      <c r="T465">
        <f t="shared" ref="T465:T480" si="239">IFERROR(VLOOKUP(L465,$A$463:$J$480,10,FALSE),0)</f>
        <v>0</v>
      </c>
    </row>
    <row r="466" spans="1:20" x14ac:dyDescent="0.4">
      <c r="A466" t="s">
        <v>18</v>
      </c>
      <c r="C466" s="9">
        <v>48.9</v>
      </c>
      <c r="D466">
        <v>11.9</v>
      </c>
      <c r="E466">
        <v>157</v>
      </c>
      <c r="F466">
        <v>13</v>
      </c>
      <c r="G466">
        <v>395</v>
      </c>
      <c r="H466">
        <v>357.7</v>
      </c>
      <c r="I466">
        <v>1135.0999999999999</v>
      </c>
      <c r="J466">
        <f t="shared" si="230"/>
        <v>5875.1</v>
      </c>
      <c r="L466">
        <f t="shared" si="231"/>
        <v>0</v>
      </c>
      <c r="M466">
        <f t="shared" si="232"/>
        <v>0</v>
      </c>
      <c r="N466">
        <f t="shared" si="233"/>
        <v>0</v>
      </c>
      <c r="O466">
        <f t="shared" si="234"/>
        <v>0</v>
      </c>
      <c r="P466">
        <f t="shared" si="235"/>
        <v>0</v>
      </c>
      <c r="Q466">
        <f t="shared" si="236"/>
        <v>0</v>
      </c>
      <c r="R466">
        <f t="shared" si="237"/>
        <v>0</v>
      </c>
      <c r="S466">
        <f t="shared" si="238"/>
        <v>0</v>
      </c>
      <c r="T466">
        <f t="shared" si="239"/>
        <v>0</v>
      </c>
    </row>
    <row r="467" spans="1:20" x14ac:dyDescent="0.4">
      <c r="A467" t="s">
        <v>19</v>
      </c>
      <c r="C467" s="9">
        <v>45.5</v>
      </c>
      <c r="D467">
        <v>0.5</v>
      </c>
      <c r="E467">
        <v>176</v>
      </c>
      <c r="F467">
        <v>0</v>
      </c>
      <c r="G467">
        <v>300.3</v>
      </c>
      <c r="H467">
        <v>300.3</v>
      </c>
      <c r="I467">
        <v>0</v>
      </c>
      <c r="J467">
        <f t="shared" si="230"/>
        <v>3603.6000000000004</v>
      </c>
      <c r="L467">
        <f t="shared" si="231"/>
        <v>0</v>
      </c>
      <c r="M467">
        <f t="shared" si="232"/>
        <v>0</v>
      </c>
      <c r="N467">
        <f t="shared" si="233"/>
        <v>0</v>
      </c>
      <c r="O467">
        <f t="shared" si="234"/>
        <v>0</v>
      </c>
      <c r="P467">
        <f t="shared" si="235"/>
        <v>0</v>
      </c>
      <c r="Q467">
        <f t="shared" si="236"/>
        <v>0</v>
      </c>
      <c r="R467">
        <f t="shared" si="237"/>
        <v>0</v>
      </c>
      <c r="S467">
        <f t="shared" si="238"/>
        <v>0</v>
      </c>
      <c r="T467">
        <f t="shared" si="239"/>
        <v>0</v>
      </c>
    </row>
    <row r="468" spans="1:20" x14ac:dyDescent="0.4">
      <c r="A468" t="s">
        <v>21</v>
      </c>
      <c r="C468" s="9">
        <v>40.200000000000003</v>
      </c>
      <c r="D468">
        <v>8.8000000000000007</v>
      </c>
      <c r="E468">
        <v>159</v>
      </c>
      <c r="F468">
        <v>6</v>
      </c>
      <c r="G468">
        <v>340.6</v>
      </c>
      <c r="H468">
        <v>308.5</v>
      </c>
      <c r="I468">
        <v>845</v>
      </c>
      <c r="J468">
        <f t="shared" si="230"/>
        <v>4932.2000000000007</v>
      </c>
      <c r="L468">
        <f t="shared" si="231"/>
        <v>0</v>
      </c>
      <c r="M468">
        <f t="shared" si="232"/>
        <v>0</v>
      </c>
      <c r="N468">
        <f t="shared" si="233"/>
        <v>0</v>
      </c>
      <c r="O468">
        <f t="shared" si="234"/>
        <v>0</v>
      </c>
      <c r="P468">
        <f t="shared" si="235"/>
        <v>0</v>
      </c>
      <c r="Q468">
        <f t="shared" si="236"/>
        <v>0</v>
      </c>
      <c r="R468">
        <f t="shared" si="237"/>
        <v>0</v>
      </c>
      <c r="S468">
        <f t="shared" si="238"/>
        <v>0</v>
      </c>
      <c r="T468">
        <f t="shared" si="239"/>
        <v>0</v>
      </c>
    </row>
    <row r="469" spans="1:20" x14ac:dyDescent="0.4">
      <c r="A469" t="s">
        <v>22</v>
      </c>
      <c r="C469" s="9">
        <v>46</v>
      </c>
      <c r="D469">
        <v>5.5</v>
      </c>
      <c r="E469">
        <v>160</v>
      </c>
      <c r="F469">
        <v>2</v>
      </c>
      <c r="G469">
        <v>280.39999999999998</v>
      </c>
      <c r="H469">
        <v>220.3</v>
      </c>
      <c r="I469">
        <v>442.2</v>
      </c>
      <c r="J469">
        <f t="shared" si="230"/>
        <v>3806.9999999999995</v>
      </c>
      <c r="L469">
        <f t="shared" si="231"/>
        <v>0</v>
      </c>
      <c r="M469">
        <f t="shared" si="232"/>
        <v>0</v>
      </c>
      <c r="N469">
        <f t="shared" si="233"/>
        <v>0</v>
      </c>
      <c r="O469">
        <f t="shared" si="234"/>
        <v>0</v>
      </c>
      <c r="P469">
        <f t="shared" si="235"/>
        <v>0</v>
      </c>
      <c r="Q469">
        <f t="shared" si="236"/>
        <v>0</v>
      </c>
      <c r="R469">
        <f t="shared" si="237"/>
        <v>0</v>
      </c>
      <c r="S469">
        <f t="shared" si="238"/>
        <v>0</v>
      </c>
      <c r="T469">
        <f t="shared" si="239"/>
        <v>0</v>
      </c>
    </row>
    <row r="470" spans="1:20" x14ac:dyDescent="0.4">
      <c r="A470" t="s">
        <v>23</v>
      </c>
      <c r="C470" s="9">
        <v>44.7</v>
      </c>
      <c r="D470">
        <v>15.5</v>
      </c>
      <c r="E470">
        <v>167</v>
      </c>
      <c r="F470">
        <v>6</v>
      </c>
      <c r="G470">
        <v>340.9</v>
      </c>
      <c r="H470">
        <v>319.2</v>
      </c>
      <c r="I470">
        <v>830.6</v>
      </c>
      <c r="J470">
        <f t="shared" si="230"/>
        <v>4921.3999999999996</v>
      </c>
      <c r="L470">
        <f t="shared" si="231"/>
        <v>0</v>
      </c>
      <c r="M470">
        <f t="shared" si="232"/>
        <v>0</v>
      </c>
      <c r="N470">
        <f t="shared" si="233"/>
        <v>0</v>
      </c>
      <c r="O470">
        <f t="shared" si="234"/>
        <v>0</v>
      </c>
      <c r="P470">
        <f t="shared" si="235"/>
        <v>0</v>
      </c>
      <c r="Q470">
        <f t="shared" si="236"/>
        <v>0</v>
      </c>
      <c r="R470">
        <f t="shared" si="237"/>
        <v>0</v>
      </c>
      <c r="S470">
        <f t="shared" si="238"/>
        <v>0</v>
      </c>
      <c r="T470">
        <f t="shared" si="239"/>
        <v>0</v>
      </c>
    </row>
    <row r="471" spans="1:20" x14ac:dyDescent="0.4">
      <c r="A471" t="s">
        <v>24</v>
      </c>
      <c r="C471" s="9">
        <v>39.299999999999997</v>
      </c>
      <c r="D471">
        <v>9.1999999999999993</v>
      </c>
      <c r="E471">
        <v>164</v>
      </c>
      <c r="F471">
        <v>12</v>
      </c>
      <c r="G471">
        <v>323.89999999999998</v>
      </c>
      <c r="H471">
        <v>294.89999999999998</v>
      </c>
      <c r="I471">
        <v>840.9</v>
      </c>
      <c r="J471">
        <f t="shared" si="230"/>
        <v>4727.7</v>
      </c>
      <c r="L471">
        <f t="shared" si="231"/>
        <v>0</v>
      </c>
      <c r="M471">
        <f t="shared" si="232"/>
        <v>0</v>
      </c>
      <c r="N471">
        <f t="shared" si="233"/>
        <v>0</v>
      </c>
      <c r="O471">
        <f t="shared" si="234"/>
        <v>0</v>
      </c>
      <c r="P471">
        <f t="shared" si="235"/>
        <v>0</v>
      </c>
      <c r="Q471">
        <f t="shared" si="236"/>
        <v>0</v>
      </c>
      <c r="R471">
        <f t="shared" si="237"/>
        <v>0</v>
      </c>
      <c r="S471">
        <f t="shared" si="238"/>
        <v>0</v>
      </c>
      <c r="T471">
        <f t="shared" si="239"/>
        <v>0</v>
      </c>
    </row>
    <row r="472" spans="1:20" x14ac:dyDescent="0.4">
      <c r="A472" t="s">
        <v>25</v>
      </c>
      <c r="C472" s="9">
        <v>32.700000000000003</v>
      </c>
      <c r="D472">
        <v>6</v>
      </c>
      <c r="E472">
        <v>168</v>
      </c>
      <c r="F472">
        <v>4</v>
      </c>
      <c r="G472">
        <v>292.39999999999998</v>
      </c>
      <c r="H472">
        <v>280.10000000000002</v>
      </c>
      <c r="I472">
        <v>596.20000000000005</v>
      </c>
      <c r="J472">
        <f t="shared" si="230"/>
        <v>4105</v>
      </c>
      <c r="L472">
        <f t="shared" si="231"/>
        <v>0</v>
      </c>
      <c r="M472">
        <f t="shared" si="232"/>
        <v>0</v>
      </c>
      <c r="N472">
        <f t="shared" si="233"/>
        <v>0</v>
      </c>
      <c r="O472">
        <f t="shared" si="234"/>
        <v>0</v>
      </c>
      <c r="P472">
        <f t="shared" si="235"/>
        <v>0</v>
      </c>
      <c r="Q472">
        <f t="shared" si="236"/>
        <v>0</v>
      </c>
      <c r="R472">
        <f t="shared" si="237"/>
        <v>0</v>
      </c>
      <c r="S472">
        <f t="shared" si="238"/>
        <v>0</v>
      </c>
      <c r="T472">
        <f t="shared" si="239"/>
        <v>0</v>
      </c>
    </row>
    <row r="473" spans="1:20" x14ac:dyDescent="0.4">
      <c r="A473" t="s">
        <v>26</v>
      </c>
      <c r="C473" s="9">
        <v>43.5</v>
      </c>
      <c r="D473">
        <v>2.5</v>
      </c>
      <c r="E473">
        <v>149</v>
      </c>
      <c r="F473">
        <v>0</v>
      </c>
      <c r="G473">
        <v>235.6</v>
      </c>
      <c r="H473">
        <v>235.6</v>
      </c>
      <c r="I473">
        <v>916.2</v>
      </c>
      <c r="J473">
        <f t="shared" si="230"/>
        <v>3743.3999999999996</v>
      </c>
      <c r="L473">
        <f t="shared" si="231"/>
        <v>0</v>
      </c>
      <c r="M473">
        <f t="shared" si="232"/>
        <v>0</v>
      </c>
      <c r="N473">
        <f t="shared" si="233"/>
        <v>0</v>
      </c>
      <c r="O473">
        <f t="shared" si="234"/>
        <v>0</v>
      </c>
      <c r="P473">
        <f t="shared" si="235"/>
        <v>0</v>
      </c>
      <c r="Q473">
        <f t="shared" si="236"/>
        <v>0</v>
      </c>
      <c r="R473">
        <f t="shared" si="237"/>
        <v>0</v>
      </c>
      <c r="S473">
        <f t="shared" si="238"/>
        <v>0</v>
      </c>
      <c r="T473">
        <f t="shared" si="239"/>
        <v>0</v>
      </c>
    </row>
    <row r="474" spans="1:20" x14ac:dyDescent="0.4">
      <c r="A474" t="s">
        <v>27</v>
      </c>
      <c r="C474" s="9" t="s">
        <v>74</v>
      </c>
      <c r="D474" t="s">
        <v>74</v>
      </c>
      <c r="E474" t="s">
        <v>74</v>
      </c>
      <c r="F474" t="s">
        <v>74</v>
      </c>
      <c r="G474" t="s">
        <v>74</v>
      </c>
      <c r="H474" t="s">
        <v>74</v>
      </c>
      <c r="I474" t="s">
        <v>74</v>
      </c>
      <c r="J474" t="e">
        <f t="shared" si="230"/>
        <v>#VALUE!</v>
      </c>
      <c r="L474">
        <f t="shared" si="231"/>
        <v>0</v>
      </c>
      <c r="M474">
        <f t="shared" si="232"/>
        <v>0</v>
      </c>
      <c r="N474">
        <f t="shared" si="233"/>
        <v>0</v>
      </c>
      <c r="O474">
        <f t="shared" si="234"/>
        <v>0</v>
      </c>
      <c r="P474">
        <f t="shared" si="235"/>
        <v>0</v>
      </c>
      <c r="Q474">
        <f t="shared" si="236"/>
        <v>0</v>
      </c>
      <c r="R474">
        <f t="shared" si="237"/>
        <v>0</v>
      </c>
      <c r="S474">
        <f t="shared" si="238"/>
        <v>0</v>
      </c>
      <c r="T474">
        <f t="shared" si="239"/>
        <v>0</v>
      </c>
    </row>
    <row r="475" spans="1:20" x14ac:dyDescent="0.4">
      <c r="A475" t="s">
        <v>28</v>
      </c>
      <c r="C475" s="9">
        <v>32.700000000000003</v>
      </c>
      <c r="D475">
        <v>7.7</v>
      </c>
      <c r="E475">
        <v>164</v>
      </c>
      <c r="F475">
        <v>8</v>
      </c>
      <c r="G475">
        <v>236.2</v>
      </c>
      <c r="H475">
        <v>222.2</v>
      </c>
      <c r="I475">
        <v>567.6</v>
      </c>
      <c r="J475">
        <f t="shared" si="230"/>
        <v>3401.9999999999995</v>
      </c>
      <c r="L475">
        <f t="shared" si="231"/>
        <v>0</v>
      </c>
      <c r="M475">
        <f t="shared" si="232"/>
        <v>0</v>
      </c>
      <c r="N475">
        <f t="shared" si="233"/>
        <v>0</v>
      </c>
      <c r="O475">
        <f t="shared" si="234"/>
        <v>0</v>
      </c>
      <c r="P475">
        <f t="shared" si="235"/>
        <v>0</v>
      </c>
      <c r="Q475">
        <f t="shared" si="236"/>
        <v>0</v>
      </c>
      <c r="R475">
        <f t="shared" si="237"/>
        <v>0</v>
      </c>
      <c r="S475">
        <f t="shared" si="238"/>
        <v>0</v>
      </c>
      <c r="T475">
        <f t="shared" si="239"/>
        <v>0</v>
      </c>
    </row>
    <row r="476" spans="1:20" x14ac:dyDescent="0.4">
      <c r="A476" t="s">
        <v>29</v>
      </c>
      <c r="C476" s="9">
        <v>35.700000000000003</v>
      </c>
      <c r="D476">
        <v>5.9</v>
      </c>
      <c r="E476">
        <v>160</v>
      </c>
      <c r="F476">
        <v>2</v>
      </c>
      <c r="G476">
        <v>223.3</v>
      </c>
      <c r="H476">
        <v>216.7</v>
      </c>
      <c r="I476">
        <v>534.79999999999995</v>
      </c>
      <c r="J476">
        <f t="shared" si="230"/>
        <v>3214.4000000000005</v>
      </c>
      <c r="L476">
        <f t="shared" si="231"/>
        <v>0</v>
      </c>
      <c r="M476">
        <f t="shared" si="232"/>
        <v>0</v>
      </c>
      <c r="N476">
        <f t="shared" si="233"/>
        <v>0</v>
      </c>
      <c r="O476">
        <f t="shared" si="234"/>
        <v>0</v>
      </c>
      <c r="P476">
        <f t="shared" si="235"/>
        <v>0</v>
      </c>
      <c r="Q476">
        <f t="shared" si="236"/>
        <v>0</v>
      </c>
      <c r="R476">
        <f t="shared" si="237"/>
        <v>0</v>
      </c>
      <c r="S476">
        <f t="shared" si="238"/>
        <v>0</v>
      </c>
      <c r="T476">
        <f t="shared" si="239"/>
        <v>0</v>
      </c>
    </row>
    <row r="477" spans="1:20" x14ac:dyDescent="0.4">
      <c r="A477" t="s">
        <v>30</v>
      </c>
      <c r="C477" s="9">
        <v>50.4</v>
      </c>
      <c r="D477">
        <v>9</v>
      </c>
      <c r="E477">
        <v>160</v>
      </c>
      <c r="F477">
        <v>4</v>
      </c>
      <c r="G477">
        <v>263.60000000000002</v>
      </c>
      <c r="H477">
        <v>256.2</v>
      </c>
      <c r="I477">
        <v>589.5</v>
      </c>
      <c r="J477">
        <f t="shared" si="230"/>
        <v>3752.7000000000003</v>
      </c>
      <c r="L477">
        <f t="shared" si="231"/>
        <v>0</v>
      </c>
      <c r="M477">
        <f t="shared" si="232"/>
        <v>0</v>
      </c>
      <c r="N477">
        <f t="shared" si="233"/>
        <v>0</v>
      </c>
      <c r="O477">
        <f t="shared" si="234"/>
        <v>0</v>
      </c>
      <c r="P477">
        <f t="shared" si="235"/>
        <v>0</v>
      </c>
      <c r="Q477">
        <f t="shared" si="236"/>
        <v>0</v>
      </c>
      <c r="R477">
        <f t="shared" si="237"/>
        <v>0</v>
      </c>
      <c r="S477">
        <f t="shared" si="238"/>
        <v>0</v>
      </c>
      <c r="T477">
        <f t="shared" si="239"/>
        <v>0</v>
      </c>
    </row>
    <row r="478" spans="1:20" x14ac:dyDescent="0.4">
      <c r="A478" t="s">
        <v>31</v>
      </c>
      <c r="C478" s="9">
        <v>43.5</v>
      </c>
      <c r="D478">
        <v>7.6</v>
      </c>
      <c r="E478">
        <v>166</v>
      </c>
      <c r="F478">
        <v>4</v>
      </c>
      <c r="G478">
        <v>253.6</v>
      </c>
      <c r="H478">
        <v>228.9</v>
      </c>
      <c r="I478">
        <v>570.20000000000005</v>
      </c>
      <c r="J478">
        <f t="shared" si="230"/>
        <v>3613.3999999999996</v>
      </c>
      <c r="L478">
        <f t="shared" si="231"/>
        <v>0</v>
      </c>
      <c r="M478">
        <f t="shared" si="232"/>
        <v>0</v>
      </c>
      <c r="N478">
        <f t="shared" si="233"/>
        <v>0</v>
      </c>
      <c r="O478">
        <f t="shared" si="234"/>
        <v>0</v>
      </c>
      <c r="P478">
        <f t="shared" si="235"/>
        <v>0</v>
      </c>
      <c r="Q478">
        <f t="shared" si="236"/>
        <v>0</v>
      </c>
      <c r="R478">
        <f t="shared" si="237"/>
        <v>0</v>
      </c>
      <c r="S478">
        <f t="shared" si="238"/>
        <v>0</v>
      </c>
      <c r="T478">
        <f t="shared" si="239"/>
        <v>0</v>
      </c>
    </row>
    <row r="479" spans="1:20" x14ac:dyDescent="0.4">
      <c r="A479" t="s">
        <v>32</v>
      </c>
      <c r="C479" s="9">
        <v>49.6</v>
      </c>
      <c r="D479">
        <v>1.9</v>
      </c>
      <c r="E479">
        <v>161</v>
      </c>
      <c r="F479">
        <v>1</v>
      </c>
      <c r="G479">
        <v>224.6</v>
      </c>
      <c r="H479">
        <v>221.6</v>
      </c>
      <c r="I479">
        <v>102.9</v>
      </c>
      <c r="J479">
        <f t="shared" si="230"/>
        <v>2798.1</v>
      </c>
      <c r="L479">
        <f t="shared" si="231"/>
        <v>0</v>
      </c>
      <c r="M479">
        <f t="shared" si="232"/>
        <v>0</v>
      </c>
      <c r="N479">
        <f t="shared" si="233"/>
        <v>0</v>
      </c>
      <c r="O479">
        <f t="shared" si="234"/>
        <v>0</v>
      </c>
      <c r="P479">
        <f t="shared" si="235"/>
        <v>0</v>
      </c>
      <c r="Q479">
        <f t="shared" si="236"/>
        <v>0</v>
      </c>
      <c r="R479">
        <f t="shared" si="237"/>
        <v>0</v>
      </c>
      <c r="S479">
        <f t="shared" si="238"/>
        <v>0</v>
      </c>
      <c r="T479">
        <f t="shared" si="239"/>
        <v>0</v>
      </c>
    </row>
    <row r="480" spans="1:20" x14ac:dyDescent="0.4">
      <c r="A480" t="s">
        <v>39</v>
      </c>
      <c r="C480" s="9">
        <v>46.9</v>
      </c>
      <c r="D480">
        <v>7.3</v>
      </c>
      <c r="E480">
        <v>156</v>
      </c>
      <c r="F480">
        <v>2</v>
      </c>
      <c r="G480">
        <v>230.2</v>
      </c>
      <c r="H480">
        <v>206.8</v>
      </c>
      <c r="I480">
        <v>522.29999999999995</v>
      </c>
      <c r="J480">
        <f t="shared" si="230"/>
        <v>3284.7</v>
      </c>
      <c r="L480">
        <f t="shared" si="231"/>
        <v>0</v>
      </c>
      <c r="M480">
        <f t="shared" si="232"/>
        <v>0</v>
      </c>
      <c r="N480">
        <f t="shared" si="233"/>
        <v>0</v>
      </c>
      <c r="O480">
        <f t="shared" si="234"/>
        <v>0</v>
      </c>
      <c r="P480">
        <f t="shared" si="235"/>
        <v>0</v>
      </c>
      <c r="Q480">
        <f t="shared" si="236"/>
        <v>0</v>
      </c>
      <c r="R480">
        <f t="shared" si="237"/>
        <v>0</v>
      </c>
      <c r="S480">
        <f t="shared" si="238"/>
        <v>0</v>
      </c>
      <c r="T480">
        <f t="shared" si="239"/>
        <v>0</v>
      </c>
    </row>
    <row r="482" spans="1:20" x14ac:dyDescent="0.4">
      <c r="M482">
        <f>SUM(M464:M480)</f>
        <v>0</v>
      </c>
      <c r="N482">
        <f>SUM(N464:N480)</f>
        <v>0</v>
      </c>
      <c r="O482">
        <f>SUM(O464:O480)</f>
        <v>0</v>
      </c>
      <c r="P482">
        <f>SUM(P464:P480)</f>
        <v>0</v>
      </c>
      <c r="Q482">
        <f>SUM(Q464:Q480)*1000</f>
        <v>0</v>
      </c>
      <c r="R482">
        <f>SUM(R464:R480)*1000</f>
        <v>0</v>
      </c>
      <c r="S482">
        <f>SUM(S464:S480)*1000</f>
        <v>0</v>
      </c>
      <c r="T482">
        <f>SUM(T464:T480)*1000</f>
        <v>0</v>
      </c>
    </row>
    <row r="483" spans="1:20" x14ac:dyDescent="0.4">
      <c r="A483" t="s">
        <v>154</v>
      </c>
      <c r="L483" t="s">
        <v>78</v>
      </c>
    </row>
    <row r="484" spans="1:20" x14ac:dyDescent="0.4">
      <c r="A484" t="s">
        <v>16</v>
      </c>
      <c r="C484" s="9">
        <v>45.5</v>
      </c>
      <c r="D484">
        <v>8.6</v>
      </c>
      <c r="E484">
        <v>162</v>
      </c>
      <c r="F484">
        <v>18</v>
      </c>
      <c r="G484">
        <v>1032</v>
      </c>
      <c r="H484">
        <v>889.4</v>
      </c>
      <c r="I484">
        <v>1816.3</v>
      </c>
      <c r="J484">
        <f t="shared" ref="J484:J500" si="240">(G484*12)+I484</f>
        <v>14200.3</v>
      </c>
      <c r="L484">
        <f>IF(AND($F$1=A484,$M$1=$A$483),A484,0)</f>
        <v>0</v>
      </c>
      <c r="M484">
        <f>IFERROR(VLOOKUP(L484,$A$483:$J$500,3,FALSE),0)</f>
        <v>0</v>
      </c>
      <c r="N484">
        <f>IFERROR(VLOOKUP(L484,$A$483:$J$500,4,FALSE),0)</f>
        <v>0</v>
      </c>
      <c r="O484">
        <f>IFERROR(VLOOKUP(L484,$A$483:$J$500,5,FALSE),0)</f>
        <v>0</v>
      </c>
      <c r="P484">
        <f>IFERROR(VLOOKUP(L484,$A$483:$J$500,6,FALSE),0)</f>
        <v>0</v>
      </c>
      <c r="Q484">
        <f>IFERROR(VLOOKUP(L484,$A$483:$J$500,7,FALSE),0)</f>
        <v>0</v>
      </c>
      <c r="R484">
        <f>IFERROR(VLOOKUP(L484,$A$483:$J$500,8,FALSE),0)</f>
        <v>0</v>
      </c>
      <c r="S484">
        <f>IFERROR(VLOOKUP(L484,$A$483:$J$500,9,FALSE),0)</f>
        <v>0</v>
      </c>
      <c r="T484">
        <f>IFERROR(VLOOKUP(L484,$A$483:$J$500,10,FALSE),0)</f>
        <v>0</v>
      </c>
    </row>
    <row r="485" spans="1:20" x14ac:dyDescent="0.4">
      <c r="A485" t="s">
        <v>17</v>
      </c>
      <c r="C485" s="9">
        <v>33.4</v>
      </c>
      <c r="D485">
        <v>3.4</v>
      </c>
      <c r="E485">
        <v>186</v>
      </c>
      <c r="F485">
        <v>2</v>
      </c>
      <c r="G485">
        <v>586.79999999999995</v>
      </c>
      <c r="H485">
        <v>569.9</v>
      </c>
      <c r="I485">
        <v>1147.5</v>
      </c>
      <c r="J485">
        <f t="shared" si="240"/>
        <v>8189.0999999999995</v>
      </c>
      <c r="L485">
        <f t="shared" ref="L485:L500" si="241">IF(AND($F$1=A485,$M$1=$A$483),A485,0)</f>
        <v>0</v>
      </c>
      <c r="M485">
        <f t="shared" ref="M485:M500" si="242">IFERROR(VLOOKUP(L485,$A$483:$J$500,3,FALSE),0)</f>
        <v>0</v>
      </c>
      <c r="N485">
        <f t="shared" ref="N485:N500" si="243">IFERROR(VLOOKUP(L485,$A$483:$J$500,4,FALSE),0)</f>
        <v>0</v>
      </c>
      <c r="O485">
        <f t="shared" ref="O485:O500" si="244">IFERROR(VLOOKUP(L485,$A$483:$J$500,5,FALSE),0)</f>
        <v>0</v>
      </c>
      <c r="P485">
        <f t="shared" ref="P485:P500" si="245">IFERROR(VLOOKUP(L485,$A$483:$J$500,6,FALSE),0)</f>
        <v>0</v>
      </c>
      <c r="Q485">
        <f t="shared" ref="Q485:Q500" si="246">IFERROR(VLOOKUP(L485,$A$483:$J$500,7,FALSE),0)</f>
        <v>0</v>
      </c>
      <c r="R485">
        <f t="shared" ref="R485:R500" si="247">IFERROR(VLOOKUP(L485,$A$483:$J$500,8,FALSE),0)</f>
        <v>0</v>
      </c>
      <c r="S485">
        <f t="shared" ref="S485:S500" si="248">IFERROR(VLOOKUP(L485,$A$483:$J$500,9,FALSE),0)</f>
        <v>0</v>
      </c>
      <c r="T485">
        <f t="shared" ref="T485:T500" si="249">IFERROR(VLOOKUP(L485,$A$483:$J$500,10,FALSE),0)</f>
        <v>0</v>
      </c>
    </row>
    <row r="486" spans="1:20" x14ac:dyDescent="0.4">
      <c r="A486" t="s">
        <v>18</v>
      </c>
      <c r="C486" s="9">
        <v>41.7</v>
      </c>
      <c r="D486">
        <v>8</v>
      </c>
      <c r="E486">
        <v>161</v>
      </c>
      <c r="F486">
        <v>16</v>
      </c>
      <c r="G486">
        <v>442.2</v>
      </c>
      <c r="H486">
        <v>390.9</v>
      </c>
      <c r="I486">
        <v>1089.8</v>
      </c>
      <c r="J486">
        <f t="shared" si="240"/>
        <v>6396.2</v>
      </c>
      <c r="L486">
        <f t="shared" si="241"/>
        <v>0</v>
      </c>
      <c r="M486">
        <f t="shared" si="242"/>
        <v>0</v>
      </c>
      <c r="N486">
        <f t="shared" si="243"/>
        <v>0</v>
      </c>
      <c r="O486">
        <f t="shared" si="244"/>
        <v>0</v>
      </c>
      <c r="P486">
        <f t="shared" si="245"/>
        <v>0</v>
      </c>
      <c r="Q486">
        <f t="shared" si="246"/>
        <v>0</v>
      </c>
      <c r="R486">
        <f t="shared" si="247"/>
        <v>0</v>
      </c>
      <c r="S486">
        <f t="shared" si="248"/>
        <v>0</v>
      </c>
      <c r="T486">
        <f t="shared" si="249"/>
        <v>0</v>
      </c>
    </row>
    <row r="487" spans="1:20" x14ac:dyDescent="0.4">
      <c r="A487" t="s">
        <v>19</v>
      </c>
      <c r="C487" s="9">
        <v>43.4</v>
      </c>
      <c r="D487">
        <v>4.5</v>
      </c>
      <c r="E487">
        <v>155</v>
      </c>
      <c r="F487">
        <v>3</v>
      </c>
      <c r="G487">
        <v>284.8</v>
      </c>
      <c r="H487">
        <v>278.5</v>
      </c>
      <c r="I487">
        <v>1130.0999999999999</v>
      </c>
      <c r="J487">
        <f t="shared" si="240"/>
        <v>4547.7000000000007</v>
      </c>
      <c r="L487">
        <f t="shared" si="241"/>
        <v>0</v>
      </c>
      <c r="M487">
        <f t="shared" si="242"/>
        <v>0</v>
      </c>
      <c r="N487">
        <f t="shared" si="243"/>
        <v>0</v>
      </c>
      <c r="O487">
        <f t="shared" si="244"/>
        <v>0</v>
      </c>
      <c r="P487">
        <f t="shared" si="245"/>
        <v>0</v>
      </c>
      <c r="Q487">
        <f t="shared" si="246"/>
        <v>0</v>
      </c>
      <c r="R487">
        <f t="shared" si="247"/>
        <v>0</v>
      </c>
      <c r="S487">
        <f t="shared" si="248"/>
        <v>0</v>
      </c>
      <c r="T487">
        <f t="shared" si="249"/>
        <v>0</v>
      </c>
    </row>
    <row r="488" spans="1:20" x14ac:dyDescent="0.4">
      <c r="A488" t="s">
        <v>21</v>
      </c>
      <c r="C488" s="9">
        <v>41.6</v>
      </c>
      <c r="D488">
        <v>8.9</v>
      </c>
      <c r="E488">
        <v>158</v>
      </c>
      <c r="F488">
        <v>10</v>
      </c>
      <c r="G488">
        <v>365.8</v>
      </c>
      <c r="H488">
        <v>318</v>
      </c>
      <c r="I488">
        <v>1025.0999999999999</v>
      </c>
      <c r="J488">
        <f t="shared" si="240"/>
        <v>5414.7000000000007</v>
      </c>
      <c r="L488">
        <f t="shared" si="241"/>
        <v>0</v>
      </c>
      <c r="M488">
        <f t="shared" si="242"/>
        <v>0</v>
      </c>
      <c r="N488">
        <f t="shared" si="243"/>
        <v>0</v>
      </c>
      <c r="O488">
        <f t="shared" si="244"/>
        <v>0</v>
      </c>
      <c r="P488">
        <f t="shared" si="245"/>
        <v>0</v>
      </c>
      <c r="Q488">
        <f t="shared" si="246"/>
        <v>0</v>
      </c>
      <c r="R488">
        <f t="shared" si="247"/>
        <v>0</v>
      </c>
      <c r="S488">
        <f t="shared" si="248"/>
        <v>0</v>
      </c>
      <c r="T488">
        <f t="shared" si="249"/>
        <v>0</v>
      </c>
    </row>
    <row r="489" spans="1:20" x14ac:dyDescent="0.4">
      <c r="A489" t="s">
        <v>22</v>
      </c>
      <c r="C489" s="9">
        <v>49.9</v>
      </c>
      <c r="D489">
        <v>7</v>
      </c>
      <c r="E489">
        <v>156</v>
      </c>
      <c r="F489">
        <v>6</v>
      </c>
      <c r="G489">
        <v>288.3</v>
      </c>
      <c r="H489">
        <v>267.60000000000002</v>
      </c>
      <c r="I489">
        <v>849.7</v>
      </c>
      <c r="J489">
        <f t="shared" si="240"/>
        <v>4309.3</v>
      </c>
      <c r="L489">
        <f t="shared" si="241"/>
        <v>0</v>
      </c>
      <c r="M489">
        <f t="shared" si="242"/>
        <v>0</v>
      </c>
      <c r="N489">
        <f t="shared" si="243"/>
        <v>0</v>
      </c>
      <c r="O489">
        <f t="shared" si="244"/>
        <v>0</v>
      </c>
      <c r="P489">
        <f t="shared" si="245"/>
        <v>0</v>
      </c>
      <c r="Q489">
        <f t="shared" si="246"/>
        <v>0</v>
      </c>
      <c r="R489">
        <f t="shared" si="247"/>
        <v>0</v>
      </c>
      <c r="S489">
        <f t="shared" si="248"/>
        <v>0</v>
      </c>
      <c r="T489">
        <f t="shared" si="249"/>
        <v>0</v>
      </c>
    </row>
    <row r="490" spans="1:20" x14ac:dyDescent="0.4">
      <c r="A490" t="s">
        <v>23</v>
      </c>
      <c r="C490" s="9">
        <v>41.3</v>
      </c>
      <c r="D490">
        <v>12.8</v>
      </c>
      <c r="E490">
        <v>165</v>
      </c>
      <c r="F490">
        <v>15</v>
      </c>
      <c r="G490">
        <v>385.2</v>
      </c>
      <c r="H490">
        <v>328.6</v>
      </c>
      <c r="I490">
        <v>1254.9000000000001</v>
      </c>
      <c r="J490">
        <f t="shared" si="240"/>
        <v>5877.2999999999993</v>
      </c>
      <c r="L490">
        <f t="shared" si="241"/>
        <v>0</v>
      </c>
      <c r="M490">
        <f t="shared" si="242"/>
        <v>0</v>
      </c>
      <c r="N490">
        <f t="shared" si="243"/>
        <v>0</v>
      </c>
      <c r="O490">
        <f t="shared" si="244"/>
        <v>0</v>
      </c>
      <c r="P490">
        <f t="shared" si="245"/>
        <v>0</v>
      </c>
      <c r="Q490">
        <f t="shared" si="246"/>
        <v>0</v>
      </c>
      <c r="R490">
        <f t="shared" si="247"/>
        <v>0</v>
      </c>
      <c r="S490">
        <f t="shared" si="248"/>
        <v>0</v>
      </c>
      <c r="T490">
        <f t="shared" si="249"/>
        <v>0</v>
      </c>
    </row>
    <row r="491" spans="1:20" x14ac:dyDescent="0.4">
      <c r="A491" t="s">
        <v>24</v>
      </c>
      <c r="C491" s="9">
        <v>43.2</v>
      </c>
      <c r="D491">
        <v>16.3</v>
      </c>
      <c r="E491">
        <v>169</v>
      </c>
      <c r="F491">
        <v>9</v>
      </c>
      <c r="G491">
        <v>375.9</v>
      </c>
      <c r="H491">
        <v>336.8</v>
      </c>
      <c r="I491">
        <v>1283.2</v>
      </c>
      <c r="J491">
        <f t="shared" si="240"/>
        <v>5793.9999999999991</v>
      </c>
      <c r="L491">
        <f t="shared" si="241"/>
        <v>0</v>
      </c>
      <c r="M491">
        <f t="shared" si="242"/>
        <v>0</v>
      </c>
      <c r="N491">
        <f t="shared" si="243"/>
        <v>0</v>
      </c>
      <c r="O491">
        <f t="shared" si="244"/>
        <v>0</v>
      </c>
      <c r="P491">
        <f t="shared" si="245"/>
        <v>0</v>
      </c>
      <c r="Q491">
        <f t="shared" si="246"/>
        <v>0</v>
      </c>
      <c r="R491">
        <f t="shared" si="247"/>
        <v>0</v>
      </c>
      <c r="S491">
        <f t="shared" si="248"/>
        <v>0</v>
      </c>
      <c r="T491">
        <f t="shared" si="249"/>
        <v>0</v>
      </c>
    </row>
    <row r="492" spans="1:20" x14ac:dyDescent="0.4">
      <c r="A492" t="s">
        <v>25</v>
      </c>
      <c r="C492" s="9">
        <v>33.299999999999997</v>
      </c>
      <c r="D492">
        <v>6</v>
      </c>
      <c r="E492">
        <v>164</v>
      </c>
      <c r="F492">
        <v>11</v>
      </c>
      <c r="G492">
        <v>293.3</v>
      </c>
      <c r="H492">
        <v>274.3</v>
      </c>
      <c r="I492">
        <v>712.6</v>
      </c>
      <c r="J492">
        <f t="shared" si="240"/>
        <v>4232.2000000000007</v>
      </c>
      <c r="L492">
        <f t="shared" si="241"/>
        <v>0</v>
      </c>
      <c r="M492">
        <f t="shared" si="242"/>
        <v>0</v>
      </c>
      <c r="N492">
        <f t="shared" si="243"/>
        <v>0</v>
      </c>
      <c r="O492">
        <f t="shared" si="244"/>
        <v>0</v>
      </c>
      <c r="P492">
        <f t="shared" si="245"/>
        <v>0</v>
      </c>
      <c r="Q492">
        <f t="shared" si="246"/>
        <v>0</v>
      </c>
      <c r="R492">
        <f t="shared" si="247"/>
        <v>0</v>
      </c>
      <c r="S492">
        <f t="shared" si="248"/>
        <v>0</v>
      </c>
      <c r="T492">
        <f t="shared" si="249"/>
        <v>0</v>
      </c>
    </row>
    <row r="493" spans="1:20" x14ac:dyDescent="0.4">
      <c r="A493" t="s">
        <v>26</v>
      </c>
      <c r="C493" s="9">
        <v>29.5</v>
      </c>
      <c r="D493">
        <v>5.5</v>
      </c>
      <c r="E493">
        <v>173</v>
      </c>
      <c r="F493">
        <v>3</v>
      </c>
      <c r="G493">
        <v>437.9</v>
      </c>
      <c r="H493">
        <v>429.1</v>
      </c>
      <c r="I493">
        <v>297.5</v>
      </c>
      <c r="J493">
        <f t="shared" si="240"/>
        <v>5552.2999999999993</v>
      </c>
      <c r="L493">
        <f t="shared" si="241"/>
        <v>0</v>
      </c>
      <c r="M493">
        <f t="shared" si="242"/>
        <v>0</v>
      </c>
      <c r="N493">
        <f t="shared" si="243"/>
        <v>0</v>
      </c>
      <c r="O493">
        <f t="shared" si="244"/>
        <v>0</v>
      </c>
      <c r="P493">
        <f t="shared" si="245"/>
        <v>0</v>
      </c>
      <c r="Q493">
        <f t="shared" si="246"/>
        <v>0</v>
      </c>
      <c r="R493">
        <f t="shared" si="247"/>
        <v>0</v>
      </c>
      <c r="S493">
        <f t="shared" si="248"/>
        <v>0</v>
      </c>
      <c r="T493">
        <f t="shared" si="249"/>
        <v>0</v>
      </c>
    </row>
    <row r="494" spans="1:20" x14ac:dyDescent="0.4">
      <c r="A494" t="s">
        <v>27</v>
      </c>
      <c r="C494" s="9">
        <v>51.5</v>
      </c>
      <c r="D494">
        <v>2.5</v>
      </c>
      <c r="E494">
        <v>176</v>
      </c>
      <c r="F494">
        <v>0</v>
      </c>
      <c r="G494">
        <v>502</v>
      </c>
      <c r="H494">
        <v>502</v>
      </c>
      <c r="I494">
        <v>60</v>
      </c>
      <c r="J494">
        <f t="shared" si="240"/>
        <v>6084</v>
      </c>
      <c r="L494">
        <f t="shared" si="241"/>
        <v>0</v>
      </c>
      <c r="M494">
        <f t="shared" si="242"/>
        <v>0</v>
      </c>
      <c r="N494">
        <f t="shared" si="243"/>
        <v>0</v>
      </c>
      <c r="O494">
        <f t="shared" si="244"/>
        <v>0</v>
      </c>
      <c r="P494">
        <f t="shared" si="245"/>
        <v>0</v>
      </c>
      <c r="Q494">
        <f t="shared" si="246"/>
        <v>0</v>
      </c>
      <c r="R494">
        <f t="shared" si="247"/>
        <v>0</v>
      </c>
      <c r="S494">
        <f t="shared" si="248"/>
        <v>0</v>
      </c>
      <c r="T494">
        <f t="shared" si="249"/>
        <v>0</v>
      </c>
    </row>
    <row r="495" spans="1:20" x14ac:dyDescent="0.4">
      <c r="A495" t="s">
        <v>28</v>
      </c>
      <c r="C495" s="9">
        <v>35.200000000000003</v>
      </c>
      <c r="D495">
        <v>6.3</v>
      </c>
      <c r="E495">
        <v>166</v>
      </c>
      <c r="F495">
        <v>9</v>
      </c>
      <c r="G495">
        <v>257.7</v>
      </c>
      <c r="H495">
        <v>240.6</v>
      </c>
      <c r="I495">
        <v>840.4</v>
      </c>
      <c r="J495">
        <f t="shared" si="240"/>
        <v>3932.7999999999997</v>
      </c>
      <c r="L495">
        <f t="shared" si="241"/>
        <v>0</v>
      </c>
      <c r="M495">
        <f t="shared" si="242"/>
        <v>0</v>
      </c>
      <c r="N495">
        <f t="shared" si="243"/>
        <v>0</v>
      </c>
      <c r="O495">
        <f t="shared" si="244"/>
        <v>0</v>
      </c>
      <c r="P495">
        <f t="shared" si="245"/>
        <v>0</v>
      </c>
      <c r="Q495">
        <f t="shared" si="246"/>
        <v>0</v>
      </c>
      <c r="R495">
        <f t="shared" si="247"/>
        <v>0</v>
      </c>
      <c r="S495">
        <f t="shared" si="248"/>
        <v>0</v>
      </c>
      <c r="T495">
        <f t="shared" si="249"/>
        <v>0</v>
      </c>
    </row>
    <row r="496" spans="1:20" x14ac:dyDescent="0.4">
      <c r="A496" t="s">
        <v>29</v>
      </c>
      <c r="C496" s="9">
        <v>35.5</v>
      </c>
      <c r="D496">
        <v>6.5</v>
      </c>
      <c r="E496">
        <v>167</v>
      </c>
      <c r="F496">
        <v>4</v>
      </c>
      <c r="G496">
        <v>247.9</v>
      </c>
      <c r="H496">
        <v>233.7</v>
      </c>
      <c r="I496">
        <v>742.4</v>
      </c>
      <c r="J496">
        <f t="shared" si="240"/>
        <v>3717.2000000000003</v>
      </c>
      <c r="L496">
        <f t="shared" si="241"/>
        <v>0</v>
      </c>
      <c r="M496">
        <f t="shared" si="242"/>
        <v>0</v>
      </c>
      <c r="N496">
        <f t="shared" si="243"/>
        <v>0</v>
      </c>
      <c r="O496">
        <f t="shared" si="244"/>
        <v>0</v>
      </c>
      <c r="P496">
        <f t="shared" si="245"/>
        <v>0</v>
      </c>
      <c r="Q496">
        <f t="shared" si="246"/>
        <v>0</v>
      </c>
      <c r="R496">
        <f t="shared" si="247"/>
        <v>0</v>
      </c>
      <c r="S496">
        <f t="shared" si="248"/>
        <v>0</v>
      </c>
      <c r="T496">
        <f t="shared" si="249"/>
        <v>0</v>
      </c>
    </row>
    <row r="497" spans="1:20" x14ac:dyDescent="0.4">
      <c r="A497" t="s">
        <v>30</v>
      </c>
      <c r="C497" s="9">
        <v>46.1</v>
      </c>
      <c r="D497">
        <v>10.7</v>
      </c>
      <c r="E497">
        <v>164</v>
      </c>
      <c r="F497">
        <v>4</v>
      </c>
      <c r="G497">
        <v>255.9</v>
      </c>
      <c r="H497">
        <v>248.3</v>
      </c>
      <c r="I497">
        <v>893.6</v>
      </c>
      <c r="J497">
        <f t="shared" si="240"/>
        <v>3964.4</v>
      </c>
      <c r="L497">
        <f t="shared" si="241"/>
        <v>0</v>
      </c>
      <c r="M497">
        <f t="shared" si="242"/>
        <v>0</v>
      </c>
      <c r="N497">
        <f t="shared" si="243"/>
        <v>0</v>
      </c>
      <c r="O497">
        <f t="shared" si="244"/>
        <v>0</v>
      </c>
      <c r="P497">
        <f t="shared" si="245"/>
        <v>0</v>
      </c>
      <c r="Q497">
        <f t="shared" si="246"/>
        <v>0</v>
      </c>
      <c r="R497">
        <f t="shared" si="247"/>
        <v>0</v>
      </c>
      <c r="S497">
        <f t="shared" si="248"/>
        <v>0</v>
      </c>
      <c r="T497">
        <f t="shared" si="249"/>
        <v>0</v>
      </c>
    </row>
    <row r="498" spans="1:20" x14ac:dyDescent="0.4">
      <c r="A498" t="s">
        <v>31</v>
      </c>
      <c r="C498" s="9">
        <v>43.3</v>
      </c>
      <c r="D498">
        <v>6.8</v>
      </c>
      <c r="E498">
        <v>162</v>
      </c>
      <c r="F498">
        <v>6</v>
      </c>
      <c r="G498">
        <v>259.2</v>
      </c>
      <c r="H498">
        <v>239.9</v>
      </c>
      <c r="I498">
        <v>598.29999999999995</v>
      </c>
      <c r="J498">
        <f t="shared" si="240"/>
        <v>3708.7</v>
      </c>
      <c r="L498">
        <f t="shared" si="241"/>
        <v>0</v>
      </c>
      <c r="M498">
        <f t="shared" si="242"/>
        <v>0</v>
      </c>
      <c r="N498">
        <f t="shared" si="243"/>
        <v>0</v>
      </c>
      <c r="O498">
        <f t="shared" si="244"/>
        <v>0</v>
      </c>
      <c r="P498">
        <f t="shared" si="245"/>
        <v>0</v>
      </c>
      <c r="Q498">
        <f t="shared" si="246"/>
        <v>0</v>
      </c>
      <c r="R498">
        <f t="shared" si="247"/>
        <v>0</v>
      </c>
      <c r="S498">
        <f t="shared" si="248"/>
        <v>0</v>
      </c>
      <c r="T498">
        <f t="shared" si="249"/>
        <v>0</v>
      </c>
    </row>
    <row r="499" spans="1:20" x14ac:dyDescent="0.4">
      <c r="A499" t="s">
        <v>32</v>
      </c>
      <c r="C499" s="9">
        <v>51.3</v>
      </c>
      <c r="D499">
        <v>10.5</v>
      </c>
      <c r="E499">
        <v>171</v>
      </c>
      <c r="F499">
        <v>6</v>
      </c>
      <c r="G499">
        <v>243.1</v>
      </c>
      <c r="H499">
        <v>229.1</v>
      </c>
      <c r="I499">
        <v>643.20000000000005</v>
      </c>
      <c r="J499">
        <f t="shared" si="240"/>
        <v>3560.3999999999996</v>
      </c>
      <c r="L499">
        <f t="shared" si="241"/>
        <v>0</v>
      </c>
      <c r="M499">
        <f t="shared" si="242"/>
        <v>0</v>
      </c>
      <c r="N499">
        <f t="shared" si="243"/>
        <v>0</v>
      </c>
      <c r="O499">
        <f t="shared" si="244"/>
        <v>0</v>
      </c>
      <c r="P499">
        <f t="shared" si="245"/>
        <v>0</v>
      </c>
      <c r="Q499">
        <f t="shared" si="246"/>
        <v>0</v>
      </c>
      <c r="R499">
        <f t="shared" si="247"/>
        <v>0</v>
      </c>
      <c r="S499">
        <f t="shared" si="248"/>
        <v>0</v>
      </c>
      <c r="T499">
        <f t="shared" si="249"/>
        <v>0</v>
      </c>
    </row>
    <row r="500" spans="1:20" x14ac:dyDescent="0.4">
      <c r="A500" t="s">
        <v>39</v>
      </c>
      <c r="C500" s="9">
        <v>42</v>
      </c>
      <c r="D500">
        <v>5.5</v>
      </c>
      <c r="E500">
        <v>147</v>
      </c>
      <c r="F500">
        <v>2</v>
      </c>
      <c r="G500">
        <v>222.4</v>
      </c>
      <c r="H500">
        <v>212.3</v>
      </c>
      <c r="I500">
        <v>471.8</v>
      </c>
      <c r="J500">
        <f t="shared" si="240"/>
        <v>3140.6000000000004</v>
      </c>
      <c r="L500">
        <f t="shared" si="241"/>
        <v>0</v>
      </c>
      <c r="M500">
        <f t="shared" si="242"/>
        <v>0</v>
      </c>
      <c r="N500">
        <f t="shared" si="243"/>
        <v>0</v>
      </c>
      <c r="O500">
        <f t="shared" si="244"/>
        <v>0</v>
      </c>
      <c r="P500">
        <f t="shared" si="245"/>
        <v>0</v>
      </c>
      <c r="Q500">
        <f t="shared" si="246"/>
        <v>0</v>
      </c>
      <c r="R500">
        <f t="shared" si="247"/>
        <v>0</v>
      </c>
      <c r="S500">
        <f t="shared" si="248"/>
        <v>0</v>
      </c>
      <c r="T500">
        <f t="shared" si="249"/>
        <v>0</v>
      </c>
    </row>
    <row r="502" spans="1:20" x14ac:dyDescent="0.4">
      <c r="M502">
        <f>SUM(M484:M500)</f>
        <v>0</v>
      </c>
      <c r="N502">
        <f>SUM(N484:N500)</f>
        <v>0</v>
      </c>
      <c r="O502">
        <f>SUM(O484:O500)</f>
        <v>0</v>
      </c>
      <c r="P502">
        <f>SUM(P484:P500)</f>
        <v>0</v>
      </c>
      <c r="Q502">
        <f>SUM(Q484:Q500)*1000</f>
        <v>0</v>
      </c>
      <c r="R502">
        <f>SUM(R484:R500)*1000</f>
        <v>0</v>
      </c>
      <c r="S502">
        <f>SUM(S484:S500)*1000</f>
        <v>0</v>
      </c>
      <c r="T502">
        <f>SUM(T484:T500)*1000</f>
        <v>0</v>
      </c>
    </row>
    <row r="503" spans="1:20" x14ac:dyDescent="0.4">
      <c r="A503" t="s">
        <v>155</v>
      </c>
      <c r="L503" t="s">
        <v>78</v>
      </c>
    </row>
    <row r="504" spans="1:20" x14ac:dyDescent="0.4">
      <c r="A504" t="s">
        <v>16</v>
      </c>
      <c r="C504" s="9">
        <v>48.1</v>
      </c>
      <c r="D504">
        <v>7.5</v>
      </c>
      <c r="E504">
        <v>161</v>
      </c>
      <c r="F504">
        <v>26</v>
      </c>
      <c r="G504">
        <v>1149.3</v>
      </c>
      <c r="H504">
        <v>936.6</v>
      </c>
      <c r="I504">
        <v>855.5</v>
      </c>
      <c r="J504">
        <f t="shared" ref="J504:J520" si="250">(G504*12)+I504</f>
        <v>14647.099999999999</v>
      </c>
      <c r="L504">
        <f>IF(AND($F$1=A504,$M$1=$A$503),A504,0)</f>
        <v>0</v>
      </c>
      <c r="M504">
        <f>IFERROR(VLOOKUP(L504,$A$503:$J$520,3,FALSE),0)</f>
        <v>0</v>
      </c>
      <c r="N504">
        <f>IFERROR(VLOOKUP(L504,$A$503:$J$520,4,FALSE),0)</f>
        <v>0</v>
      </c>
      <c r="O504">
        <f>IFERROR(VLOOKUP(L504,$A$503:$J$520,5,FALSE),0)</f>
        <v>0</v>
      </c>
      <c r="P504">
        <f>IFERROR(VLOOKUP(L504,$A$503:$J$520,6,FALSE),0)</f>
        <v>0</v>
      </c>
      <c r="Q504">
        <f>IFERROR(VLOOKUP(L504,$A$503:$J$520,7,FALSE),0)</f>
        <v>0</v>
      </c>
      <c r="R504">
        <f>IFERROR(VLOOKUP(L504,$A$503:$J$520,8,FALSE),0)</f>
        <v>0</v>
      </c>
      <c r="S504">
        <f>IFERROR(VLOOKUP(L504,$A$503:$J$520,9,FALSE),0)</f>
        <v>0</v>
      </c>
      <c r="T504">
        <f>IFERROR(VLOOKUP(L504,$A$503:$J$520,10,FALSE),0)</f>
        <v>0</v>
      </c>
    </row>
    <row r="505" spans="1:20" x14ac:dyDescent="0.4">
      <c r="A505" t="s">
        <v>17</v>
      </c>
      <c r="C505" s="9">
        <v>37.6</v>
      </c>
      <c r="D505">
        <v>3</v>
      </c>
      <c r="E505">
        <v>177</v>
      </c>
      <c r="F505">
        <v>6</v>
      </c>
      <c r="G505">
        <v>497.7</v>
      </c>
      <c r="H505">
        <v>481.5</v>
      </c>
      <c r="I505">
        <v>139</v>
      </c>
      <c r="J505">
        <f t="shared" si="250"/>
        <v>6111.4</v>
      </c>
      <c r="L505">
        <f t="shared" ref="L505:L520" si="251">IF(AND($F$1=A505,$M$1=$A$503),A505,0)</f>
        <v>0</v>
      </c>
      <c r="M505">
        <f t="shared" ref="M505:M520" si="252">IFERROR(VLOOKUP(L505,$A$503:$J$520,3,FALSE),0)</f>
        <v>0</v>
      </c>
      <c r="N505">
        <f t="shared" ref="N505:N520" si="253">IFERROR(VLOOKUP(L505,$A$503:$J$520,4,FALSE),0)</f>
        <v>0</v>
      </c>
      <c r="O505">
        <f t="shared" ref="O505:O520" si="254">IFERROR(VLOOKUP(L505,$A$503:$J$520,5,FALSE),0)</f>
        <v>0</v>
      </c>
      <c r="P505">
        <f t="shared" ref="P505:P520" si="255">IFERROR(VLOOKUP(L505,$A$503:$J$520,6,FALSE),0)</f>
        <v>0</v>
      </c>
      <c r="Q505">
        <f t="shared" ref="Q505:Q520" si="256">IFERROR(VLOOKUP(L505,$A$503:$J$520,7,FALSE),0)</f>
        <v>0</v>
      </c>
      <c r="R505">
        <f t="shared" ref="R505:R520" si="257">IFERROR(VLOOKUP(L505,$A$503:$J$520,8,FALSE),0)</f>
        <v>0</v>
      </c>
      <c r="S505">
        <f t="shared" ref="S505:S520" si="258">IFERROR(VLOOKUP(L505,$A$503:$J$520,9,FALSE),0)</f>
        <v>0</v>
      </c>
      <c r="T505">
        <f t="shared" ref="T505:T520" si="259">IFERROR(VLOOKUP(L505,$A$503:$J$520,10,FALSE),0)</f>
        <v>0</v>
      </c>
    </row>
    <row r="506" spans="1:20" x14ac:dyDescent="0.4">
      <c r="A506" t="s">
        <v>18</v>
      </c>
      <c r="C506" s="9">
        <v>38.9</v>
      </c>
      <c r="D506">
        <v>8.6</v>
      </c>
      <c r="E506">
        <v>171</v>
      </c>
      <c r="F506">
        <v>17</v>
      </c>
      <c r="G506">
        <v>381.7</v>
      </c>
      <c r="H506">
        <v>344.3</v>
      </c>
      <c r="I506">
        <v>1011.7</v>
      </c>
      <c r="J506">
        <f t="shared" si="250"/>
        <v>5592.0999999999995</v>
      </c>
      <c r="L506">
        <f t="shared" si="251"/>
        <v>0</v>
      </c>
      <c r="M506">
        <f t="shared" si="252"/>
        <v>0</v>
      </c>
      <c r="N506">
        <f t="shared" si="253"/>
        <v>0</v>
      </c>
      <c r="O506">
        <f t="shared" si="254"/>
        <v>0</v>
      </c>
      <c r="P506">
        <f t="shared" si="255"/>
        <v>0</v>
      </c>
      <c r="Q506">
        <f t="shared" si="256"/>
        <v>0</v>
      </c>
      <c r="R506">
        <f t="shared" si="257"/>
        <v>0</v>
      </c>
      <c r="S506">
        <f t="shared" si="258"/>
        <v>0</v>
      </c>
      <c r="T506">
        <f t="shared" si="259"/>
        <v>0</v>
      </c>
    </row>
    <row r="507" spans="1:20" x14ac:dyDescent="0.4">
      <c r="A507" t="s">
        <v>19</v>
      </c>
      <c r="C507" s="9">
        <v>28.7</v>
      </c>
      <c r="D507">
        <v>3</v>
      </c>
      <c r="E507">
        <v>170</v>
      </c>
      <c r="F507">
        <v>14</v>
      </c>
      <c r="G507">
        <v>318.2</v>
      </c>
      <c r="H507">
        <v>289</v>
      </c>
      <c r="I507">
        <v>474.8</v>
      </c>
      <c r="J507">
        <f t="shared" si="250"/>
        <v>4293.2</v>
      </c>
      <c r="L507">
        <f t="shared" si="251"/>
        <v>0</v>
      </c>
      <c r="M507">
        <f t="shared" si="252"/>
        <v>0</v>
      </c>
      <c r="N507">
        <f t="shared" si="253"/>
        <v>0</v>
      </c>
      <c r="O507">
        <f t="shared" si="254"/>
        <v>0</v>
      </c>
      <c r="P507">
        <f t="shared" si="255"/>
        <v>0</v>
      </c>
      <c r="Q507">
        <f t="shared" si="256"/>
        <v>0</v>
      </c>
      <c r="R507">
        <f t="shared" si="257"/>
        <v>0</v>
      </c>
      <c r="S507">
        <f t="shared" si="258"/>
        <v>0</v>
      </c>
      <c r="T507">
        <f t="shared" si="259"/>
        <v>0</v>
      </c>
    </row>
    <row r="508" spans="1:20" x14ac:dyDescent="0.4">
      <c r="A508" t="s">
        <v>21</v>
      </c>
      <c r="C508" s="9">
        <v>40.9</v>
      </c>
      <c r="D508">
        <v>8.6999999999999993</v>
      </c>
      <c r="E508">
        <v>159</v>
      </c>
      <c r="F508">
        <v>7</v>
      </c>
      <c r="G508">
        <v>356.7</v>
      </c>
      <c r="H508">
        <v>312</v>
      </c>
      <c r="I508">
        <v>867.5</v>
      </c>
      <c r="J508">
        <f t="shared" si="250"/>
        <v>5147.8999999999996</v>
      </c>
      <c r="L508">
        <f t="shared" si="251"/>
        <v>0</v>
      </c>
      <c r="M508">
        <f t="shared" si="252"/>
        <v>0</v>
      </c>
      <c r="N508">
        <f t="shared" si="253"/>
        <v>0</v>
      </c>
      <c r="O508">
        <f t="shared" si="254"/>
        <v>0</v>
      </c>
      <c r="P508">
        <f t="shared" si="255"/>
        <v>0</v>
      </c>
      <c r="Q508">
        <f t="shared" si="256"/>
        <v>0</v>
      </c>
      <c r="R508">
        <f t="shared" si="257"/>
        <v>0</v>
      </c>
      <c r="S508">
        <f t="shared" si="258"/>
        <v>0</v>
      </c>
      <c r="T508">
        <f t="shared" si="259"/>
        <v>0</v>
      </c>
    </row>
    <row r="509" spans="1:20" x14ac:dyDescent="0.4">
      <c r="A509" t="s">
        <v>22</v>
      </c>
      <c r="C509" s="9">
        <v>48.6</v>
      </c>
      <c r="D509">
        <v>9.8000000000000007</v>
      </c>
      <c r="E509">
        <v>160</v>
      </c>
      <c r="F509">
        <v>4</v>
      </c>
      <c r="G509">
        <v>326.60000000000002</v>
      </c>
      <c r="H509">
        <v>295.2</v>
      </c>
      <c r="I509">
        <v>720.5</v>
      </c>
      <c r="J509">
        <f t="shared" si="250"/>
        <v>4639.7000000000007</v>
      </c>
      <c r="L509">
        <f t="shared" si="251"/>
        <v>0</v>
      </c>
      <c r="M509">
        <f t="shared" si="252"/>
        <v>0</v>
      </c>
      <c r="N509">
        <f t="shared" si="253"/>
        <v>0</v>
      </c>
      <c r="O509">
        <f t="shared" si="254"/>
        <v>0</v>
      </c>
      <c r="P509">
        <f t="shared" si="255"/>
        <v>0</v>
      </c>
      <c r="Q509">
        <f t="shared" si="256"/>
        <v>0</v>
      </c>
      <c r="R509">
        <f t="shared" si="257"/>
        <v>0</v>
      </c>
      <c r="S509">
        <f t="shared" si="258"/>
        <v>0</v>
      </c>
      <c r="T509">
        <f t="shared" si="259"/>
        <v>0</v>
      </c>
    </row>
    <row r="510" spans="1:20" x14ac:dyDescent="0.4">
      <c r="A510" t="s">
        <v>23</v>
      </c>
      <c r="C510" s="9">
        <v>38.4</v>
      </c>
      <c r="D510">
        <v>11.2</v>
      </c>
      <c r="E510">
        <v>163</v>
      </c>
      <c r="F510">
        <v>10</v>
      </c>
      <c r="G510">
        <v>378.9</v>
      </c>
      <c r="H510">
        <v>322.5</v>
      </c>
      <c r="I510">
        <v>727.6</v>
      </c>
      <c r="J510">
        <f t="shared" si="250"/>
        <v>5274.4</v>
      </c>
      <c r="L510">
        <f t="shared" si="251"/>
        <v>0</v>
      </c>
      <c r="M510">
        <f t="shared" si="252"/>
        <v>0</v>
      </c>
      <c r="N510">
        <f t="shared" si="253"/>
        <v>0</v>
      </c>
      <c r="O510">
        <f t="shared" si="254"/>
        <v>0</v>
      </c>
      <c r="P510">
        <f t="shared" si="255"/>
        <v>0</v>
      </c>
      <c r="Q510">
        <f t="shared" si="256"/>
        <v>0</v>
      </c>
      <c r="R510">
        <f t="shared" si="257"/>
        <v>0</v>
      </c>
      <c r="S510">
        <f t="shared" si="258"/>
        <v>0</v>
      </c>
      <c r="T510">
        <f t="shared" si="259"/>
        <v>0</v>
      </c>
    </row>
    <row r="511" spans="1:20" x14ac:dyDescent="0.4">
      <c r="A511" t="s">
        <v>24</v>
      </c>
      <c r="C511" s="9">
        <v>35.700000000000003</v>
      </c>
      <c r="D511">
        <v>8.5</v>
      </c>
      <c r="E511">
        <v>162</v>
      </c>
      <c r="F511">
        <v>6</v>
      </c>
      <c r="G511">
        <v>320.89999999999998</v>
      </c>
      <c r="H511">
        <v>288.60000000000002</v>
      </c>
      <c r="I511">
        <v>748.5</v>
      </c>
      <c r="J511">
        <f t="shared" si="250"/>
        <v>4599.2999999999993</v>
      </c>
      <c r="L511">
        <f t="shared" si="251"/>
        <v>0</v>
      </c>
      <c r="M511">
        <f t="shared" si="252"/>
        <v>0</v>
      </c>
      <c r="N511">
        <f t="shared" si="253"/>
        <v>0</v>
      </c>
      <c r="O511">
        <f t="shared" si="254"/>
        <v>0</v>
      </c>
      <c r="P511">
        <f t="shared" si="255"/>
        <v>0</v>
      </c>
      <c r="Q511">
        <f t="shared" si="256"/>
        <v>0</v>
      </c>
      <c r="R511">
        <f t="shared" si="257"/>
        <v>0</v>
      </c>
      <c r="S511">
        <f t="shared" si="258"/>
        <v>0</v>
      </c>
      <c r="T511">
        <f t="shared" si="259"/>
        <v>0</v>
      </c>
    </row>
    <row r="512" spans="1:20" x14ac:dyDescent="0.4">
      <c r="A512" t="s">
        <v>25</v>
      </c>
      <c r="C512" s="9">
        <v>34.799999999999997</v>
      </c>
      <c r="D512">
        <v>7.7</v>
      </c>
      <c r="E512">
        <v>160</v>
      </c>
      <c r="F512">
        <v>10</v>
      </c>
      <c r="G512">
        <v>315.39999999999998</v>
      </c>
      <c r="H512">
        <v>294</v>
      </c>
      <c r="I512">
        <v>784.9</v>
      </c>
      <c r="J512">
        <f t="shared" si="250"/>
        <v>4569.7</v>
      </c>
      <c r="L512">
        <f t="shared" si="251"/>
        <v>0</v>
      </c>
      <c r="M512">
        <f t="shared" si="252"/>
        <v>0</v>
      </c>
      <c r="N512">
        <f t="shared" si="253"/>
        <v>0</v>
      </c>
      <c r="O512">
        <f t="shared" si="254"/>
        <v>0</v>
      </c>
      <c r="P512">
        <f t="shared" si="255"/>
        <v>0</v>
      </c>
      <c r="Q512">
        <f t="shared" si="256"/>
        <v>0</v>
      </c>
      <c r="R512">
        <f t="shared" si="257"/>
        <v>0</v>
      </c>
      <c r="S512">
        <f t="shared" si="258"/>
        <v>0</v>
      </c>
      <c r="T512">
        <f t="shared" si="259"/>
        <v>0</v>
      </c>
    </row>
    <row r="513" spans="1:20" x14ac:dyDescent="0.4">
      <c r="A513" t="s">
        <v>26</v>
      </c>
      <c r="C513" s="9">
        <v>35.1</v>
      </c>
      <c r="D513">
        <v>5.7</v>
      </c>
      <c r="E513">
        <v>157</v>
      </c>
      <c r="F513">
        <v>2</v>
      </c>
      <c r="G513">
        <v>272.5</v>
      </c>
      <c r="H513">
        <v>269</v>
      </c>
      <c r="I513">
        <v>671.9</v>
      </c>
      <c r="J513">
        <f t="shared" si="250"/>
        <v>3941.9</v>
      </c>
      <c r="L513">
        <f t="shared" si="251"/>
        <v>0</v>
      </c>
      <c r="M513">
        <f t="shared" si="252"/>
        <v>0</v>
      </c>
      <c r="N513">
        <f t="shared" si="253"/>
        <v>0</v>
      </c>
      <c r="O513">
        <f t="shared" si="254"/>
        <v>0</v>
      </c>
      <c r="P513">
        <f t="shared" si="255"/>
        <v>0</v>
      </c>
      <c r="Q513">
        <f t="shared" si="256"/>
        <v>0</v>
      </c>
      <c r="R513">
        <f t="shared" si="257"/>
        <v>0</v>
      </c>
      <c r="S513">
        <f t="shared" si="258"/>
        <v>0</v>
      </c>
      <c r="T513">
        <f t="shared" si="259"/>
        <v>0</v>
      </c>
    </row>
    <row r="514" spans="1:20" x14ac:dyDescent="0.4">
      <c r="A514" t="s">
        <v>27</v>
      </c>
      <c r="C514" s="9">
        <v>35.5</v>
      </c>
      <c r="D514">
        <v>8.8000000000000007</v>
      </c>
      <c r="E514">
        <v>162</v>
      </c>
      <c r="F514">
        <v>0</v>
      </c>
      <c r="G514">
        <v>319</v>
      </c>
      <c r="H514">
        <v>317.5</v>
      </c>
      <c r="I514">
        <v>413.3</v>
      </c>
      <c r="J514">
        <f t="shared" si="250"/>
        <v>4241.3</v>
      </c>
      <c r="L514">
        <f t="shared" si="251"/>
        <v>0</v>
      </c>
      <c r="M514">
        <f t="shared" si="252"/>
        <v>0</v>
      </c>
      <c r="N514">
        <f t="shared" si="253"/>
        <v>0</v>
      </c>
      <c r="O514">
        <f t="shared" si="254"/>
        <v>0</v>
      </c>
      <c r="P514">
        <f t="shared" si="255"/>
        <v>0</v>
      </c>
      <c r="Q514">
        <f t="shared" si="256"/>
        <v>0</v>
      </c>
      <c r="R514">
        <f t="shared" si="257"/>
        <v>0</v>
      </c>
      <c r="S514">
        <f t="shared" si="258"/>
        <v>0</v>
      </c>
      <c r="T514">
        <f t="shared" si="259"/>
        <v>0</v>
      </c>
    </row>
    <row r="515" spans="1:20" x14ac:dyDescent="0.4">
      <c r="A515" t="s">
        <v>28</v>
      </c>
      <c r="C515" s="9">
        <v>39.799999999999997</v>
      </c>
      <c r="D515">
        <v>10.3</v>
      </c>
      <c r="E515">
        <v>165</v>
      </c>
      <c r="F515">
        <v>3</v>
      </c>
      <c r="G515">
        <v>272.7</v>
      </c>
      <c r="H515">
        <v>263.3</v>
      </c>
      <c r="I515">
        <v>685.9</v>
      </c>
      <c r="J515">
        <f t="shared" si="250"/>
        <v>3958.2999999999997</v>
      </c>
      <c r="L515">
        <f t="shared" si="251"/>
        <v>0</v>
      </c>
      <c r="M515">
        <f t="shared" si="252"/>
        <v>0</v>
      </c>
      <c r="N515">
        <f t="shared" si="253"/>
        <v>0</v>
      </c>
      <c r="O515">
        <f t="shared" si="254"/>
        <v>0</v>
      </c>
      <c r="P515">
        <f t="shared" si="255"/>
        <v>0</v>
      </c>
      <c r="Q515">
        <f t="shared" si="256"/>
        <v>0</v>
      </c>
      <c r="R515">
        <f t="shared" si="257"/>
        <v>0</v>
      </c>
      <c r="S515">
        <f t="shared" si="258"/>
        <v>0</v>
      </c>
      <c r="T515">
        <f t="shared" si="259"/>
        <v>0</v>
      </c>
    </row>
    <row r="516" spans="1:20" x14ac:dyDescent="0.4">
      <c r="A516" t="s">
        <v>29</v>
      </c>
      <c r="C516" s="9">
        <v>38.799999999999997</v>
      </c>
      <c r="D516">
        <v>11.1</v>
      </c>
      <c r="E516">
        <v>168</v>
      </c>
      <c r="F516">
        <v>3</v>
      </c>
      <c r="G516">
        <v>269.5</v>
      </c>
      <c r="H516">
        <v>263.10000000000002</v>
      </c>
      <c r="I516">
        <v>847.1</v>
      </c>
      <c r="J516">
        <f t="shared" si="250"/>
        <v>4081.1</v>
      </c>
      <c r="L516">
        <f t="shared" si="251"/>
        <v>0</v>
      </c>
      <c r="M516">
        <f t="shared" si="252"/>
        <v>0</v>
      </c>
      <c r="N516">
        <f t="shared" si="253"/>
        <v>0</v>
      </c>
      <c r="O516">
        <f t="shared" si="254"/>
        <v>0</v>
      </c>
      <c r="P516">
        <f t="shared" si="255"/>
        <v>0</v>
      </c>
      <c r="Q516">
        <f t="shared" si="256"/>
        <v>0</v>
      </c>
      <c r="R516">
        <f t="shared" si="257"/>
        <v>0</v>
      </c>
      <c r="S516">
        <f t="shared" si="258"/>
        <v>0</v>
      </c>
      <c r="T516">
        <f t="shared" si="259"/>
        <v>0</v>
      </c>
    </row>
    <row r="517" spans="1:20" x14ac:dyDescent="0.4">
      <c r="A517" t="s">
        <v>30</v>
      </c>
      <c r="C517" s="9">
        <v>54.7</v>
      </c>
      <c r="D517">
        <v>10.5</v>
      </c>
      <c r="E517">
        <v>163</v>
      </c>
      <c r="F517">
        <v>3</v>
      </c>
      <c r="G517">
        <v>344.1</v>
      </c>
      <c r="H517">
        <v>336.6</v>
      </c>
      <c r="I517">
        <v>742.5</v>
      </c>
      <c r="J517">
        <f t="shared" si="250"/>
        <v>4871.7000000000007</v>
      </c>
      <c r="L517">
        <f t="shared" si="251"/>
        <v>0</v>
      </c>
      <c r="M517">
        <f t="shared" si="252"/>
        <v>0</v>
      </c>
      <c r="N517">
        <f t="shared" si="253"/>
        <v>0</v>
      </c>
      <c r="O517">
        <f t="shared" si="254"/>
        <v>0</v>
      </c>
      <c r="P517">
        <f t="shared" si="255"/>
        <v>0</v>
      </c>
      <c r="Q517">
        <f t="shared" si="256"/>
        <v>0</v>
      </c>
      <c r="R517">
        <f t="shared" si="257"/>
        <v>0</v>
      </c>
      <c r="S517">
        <f t="shared" si="258"/>
        <v>0</v>
      </c>
      <c r="T517">
        <f t="shared" si="259"/>
        <v>0</v>
      </c>
    </row>
    <row r="518" spans="1:20" x14ac:dyDescent="0.4">
      <c r="A518" t="s">
        <v>31</v>
      </c>
      <c r="C518" s="9">
        <v>42.6</v>
      </c>
      <c r="D518">
        <v>7.8</v>
      </c>
      <c r="E518">
        <v>157</v>
      </c>
      <c r="F518">
        <v>5</v>
      </c>
      <c r="G518">
        <v>278.8</v>
      </c>
      <c r="H518">
        <v>250.7</v>
      </c>
      <c r="I518">
        <v>648.6</v>
      </c>
      <c r="J518">
        <f t="shared" si="250"/>
        <v>3994.2000000000003</v>
      </c>
      <c r="L518">
        <f t="shared" si="251"/>
        <v>0</v>
      </c>
      <c r="M518">
        <f t="shared" si="252"/>
        <v>0</v>
      </c>
      <c r="N518">
        <f t="shared" si="253"/>
        <v>0</v>
      </c>
      <c r="O518">
        <f t="shared" si="254"/>
        <v>0</v>
      </c>
      <c r="P518">
        <f t="shared" si="255"/>
        <v>0</v>
      </c>
      <c r="Q518">
        <f t="shared" si="256"/>
        <v>0</v>
      </c>
      <c r="R518">
        <f t="shared" si="257"/>
        <v>0</v>
      </c>
      <c r="S518">
        <f t="shared" si="258"/>
        <v>0</v>
      </c>
      <c r="T518">
        <f t="shared" si="259"/>
        <v>0</v>
      </c>
    </row>
    <row r="519" spans="1:20" x14ac:dyDescent="0.4">
      <c r="A519" t="s">
        <v>32</v>
      </c>
      <c r="C519" s="9">
        <v>50.8</v>
      </c>
      <c r="D519">
        <v>9.9</v>
      </c>
      <c r="E519">
        <v>155</v>
      </c>
      <c r="F519">
        <v>9</v>
      </c>
      <c r="G519">
        <v>249.5</v>
      </c>
      <c r="H519">
        <v>229.8</v>
      </c>
      <c r="I519">
        <v>543.20000000000005</v>
      </c>
      <c r="J519">
        <f t="shared" si="250"/>
        <v>3537.2</v>
      </c>
      <c r="L519">
        <f t="shared" si="251"/>
        <v>0</v>
      </c>
      <c r="M519">
        <f t="shared" si="252"/>
        <v>0</v>
      </c>
      <c r="N519">
        <f t="shared" si="253"/>
        <v>0</v>
      </c>
      <c r="O519">
        <f t="shared" si="254"/>
        <v>0</v>
      </c>
      <c r="P519">
        <f t="shared" si="255"/>
        <v>0</v>
      </c>
      <c r="Q519">
        <f t="shared" si="256"/>
        <v>0</v>
      </c>
      <c r="R519">
        <f t="shared" si="257"/>
        <v>0</v>
      </c>
      <c r="S519">
        <f t="shared" si="258"/>
        <v>0</v>
      </c>
      <c r="T519">
        <f t="shared" si="259"/>
        <v>0</v>
      </c>
    </row>
    <row r="520" spans="1:20" x14ac:dyDescent="0.4">
      <c r="A520" t="s">
        <v>39</v>
      </c>
      <c r="C520" s="9">
        <v>42.7</v>
      </c>
      <c r="D520">
        <v>7.2</v>
      </c>
      <c r="E520">
        <v>154</v>
      </c>
      <c r="F520">
        <v>2</v>
      </c>
      <c r="G520">
        <v>223.9</v>
      </c>
      <c r="H520">
        <v>219.4</v>
      </c>
      <c r="I520">
        <v>462.2</v>
      </c>
      <c r="J520">
        <f t="shared" si="250"/>
        <v>3149</v>
      </c>
      <c r="L520">
        <f t="shared" si="251"/>
        <v>0</v>
      </c>
      <c r="M520">
        <f t="shared" si="252"/>
        <v>0</v>
      </c>
      <c r="N520">
        <f t="shared" si="253"/>
        <v>0</v>
      </c>
      <c r="O520">
        <f t="shared" si="254"/>
        <v>0</v>
      </c>
      <c r="P520">
        <f t="shared" si="255"/>
        <v>0</v>
      </c>
      <c r="Q520">
        <f t="shared" si="256"/>
        <v>0</v>
      </c>
      <c r="R520">
        <f t="shared" si="257"/>
        <v>0</v>
      </c>
      <c r="S520">
        <f t="shared" si="258"/>
        <v>0</v>
      </c>
      <c r="T520">
        <f t="shared" si="259"/>
        <v>0</v>
      </c>
    </row>
    <row r="522" spans="1:20" x14ac:dyDescent="0.4">
      <c r="M522">
        <f>SUM(M504:M520)</f>
        <v>0</v>
      </c>
      <c r="N522">
        <f>SUM(N504:N520)</f>
        <v>0</v>
      </c>
      <c r="O522">
        <f>SUM(O504:O520)</f>
        <v>0</v>
      </c>
      <c r="P522">
        <f>SUM(P504:P520)</f>
        <v>0</v>
      </c>
      <c r="Q522">
        <f>SUM(Q504:Q520)*1000</f>
        <v>0</v>
      </c>
      <c r="R522">
        <f>SUM(R504:R520)*1000</f>
        <v>0</v>
      </c>
      <c r="S522">
        <f>SUM(S504:S520)*1000</f>
        <v>0</v>
      </c>
      <c r="T522">
        <f>SUM(T504:T520)*1000</f>
        <v>0</v>
      </c>
    </row>
    <row r="523" spans="1:20" x14ac:dyDescent="0.4">
      <c r="A523" t="s">
        <v>156</v>
      </c>
      <c r="L523" t="s">
        <v>78</v>
      </c>
    </row>
    <row r="524" spans="1:20" x14ac:dyDescent="0.4">
      <c r="A524" t="s">
        <v>16</v>
      </c>
      <c r="C524" s="9">
        <v>45.2</v>
      </c>
      <c r="D524">
        <v>6.3</v>
      </c>
      <c r="E524">
        <v>165</v>
      </c>
      <c r="F524">
        <v>12</v>
      </c>
      <c r="G524">
        <v>1079.5999999999999</v>
      </c>
      <c r="H524">
        <v>995.2</v>
      </c>
      <c r="I524">
        <v>916.3</v>
      </c>
      <c r="J524">
        <f t="shared" ref="J524:J540" si="260">(G524*12)+I524</f>
        <v>13871.499999999998</v>
      </c>
      <c r="L524">
        <f>IF(AND($F$1=A524,$M$1=$A$523),A524,0)</f>
        <v>0</v>
      </c>
      <c r="M524">
        <f>IFERROR(VLOOKUP(L524,$A$523:$J$540,3,FALSE),0)</f>
        <v>0</v>
      </c>
      <c r="N524">
        <f>IFERROR(VLOOKUP(L524,$A$523:$J$540,4,FALSE),0)</f>
        <v>0</v>
      </c>
      <c r="O524">
        <f>IFERROR(VLOOKUP(L524,$A$523:$J$540,5,FALSE),0)</f>
        <v>0</v>
      </c>
      <c r="P524">
        <f>IFERROR(VLOOKUP(L524,$A$523:$J$540,6,FALSE),0)</f>
        <v>0</v>
      </c>
      <c r="Q524">
        <f>IFERROR(VLOOKUP(L524,$A$523:$J$540,7,FALSE),0)</f>
        <v>0</v>
      </c>
      <c r="R524">
        <f>IFERROR(VLOOKUP(L524,$A$523:$J$540,8,FALSE),0)</f>
        <v>0</v>
      </c>
      <c r="S524">
        <f>IFERROR(VLOOKUP(L524,$A$523:$J$540,9,FALSE),0)</f>
        <v>0</v>
      </c>
      <c r="T524">
        <f>IFERROR(VLOOKUP(L524,$A$523:$J$540,10,FALSE),0)</f>
        <v>0</v>
      </c>
    </row>
    <row r="525" spans="1:20" x14ac:dyDescent="0.4">
      <c r="A525" t="s">
        <v>17</v>
      </c>
      <c r="C525" s="9">
        <v>38.700000000000003</v>
      </c>
      <c r="D525">
        <v>7.6</v>
      </c>
      <c r="E525">
        <v>175</v>
      </c>
      <c r="F525">
        <v>8</v>
      </c>
      <c r="G525">
        <v>781.9</v>
      </c>
      <c r="H525">
        <v>732.6</v>
      </c>
      <c r="I525">
        <v>1191.8</v>
      </c>
      <c r="J525">
        <f t="shared" si="260"/>
        <v>10574.599999999999</v>
      </c>
      <c r="L525">
        <f t="shared" ref="L525:L540" si="261">IF(AND($F$1=A525,$M$1=$A$523),A525,0)</f>
        <v>0</v>
      </c>
      <c r="M525">
        <f t="shared" ref="M525:M540" si="262">IFERROR(VLOOKUP(L525,$A$523:$J$540,3,FALSE),0)</f>
        <v>0</v>
      </c>
      <c r="N525">
        <f t="shared" ref="N525:N540" si="263">IFERROR(VLOOKUP(L525,$A$523:$J$540,4,FALSE),0)</f>
        <v>0</v>
      </c>
      <c r="O525">
        <f t="shared" ref="O525:O540" si="264">IFERROR(VLOOKUP(L525,$A$523:$J$540,5,FALSE),0)</f>
        <v>0</v>
      </c>
      <c r="P525">
        <f t="shared" ref="P525:P540" si="265">IFERROR(VLOOKUP(L525,$A$523:$J$540,6,FALSE),0)</f>
        <v>0</v>
      </c>
      <c r="Q525">
        <f t="shared" ref="Q525:Q540" si="266">IFERROR(VLOOKUP(L525,$A$523:$J$540,7,FALSE),0)</f>
        <v>0</v>
      </c>
      <c r="R525">
        <f t="shared" ref="R525:R540" si="267">IFERROR(VLOOKUP(L525,$A$523:$J$540,8,FALSE),0)</f>
        <v>0</v>
      </c>
      <c r="S525">
        <f t="shared" ref="S525:S540" si="268">IFERROR(VLOOKUP(L525,$A$523:$J$540,9,FALSE),0)</f>
        <v>0</v>
      </c>
      <c r="T525">
        <f t="shared" ref="T525:T540" si="269">IFERROR(VLOOKUP(L525,$A$523:$J$540,10,FALSE),0)</f>
        <v>0</v>
      </c>
    </row>
    <row r="526" spans="1:20" x14ac:dyDescent="0.4">
      <c r="A526" t="s">
        <v>18</v>
      </c>
      <c r="C526" s="9">
        <v>43.7</v>
      </c>
      <c r="D526">
        <v>7.1</v>
      </c>
      <c r="E526">
        <v>156</v>
      </c>
      <c r="F526">
        <v>12</v>
      </c>
      <c r="G526">
        <v>379.2</v>
      </c>
      <c r="H526">
        <v>346.1</v>
      </c>
      <c r="I526">
        <v>820.3</v>
      </c>
      <c r="J526">
        <f t="shared" si="260"/>
        <v>5370.7</v>
      </c>
      <c r="L526">
        <f t="shared" si="261"/>
        <v>0</v>
      </c>
      <c r="M526">
        <f t="shared" si="262"/>
        <v>0</v>
      </c>
      <c r="N526">
        <f t="shared" si="263"/>
        <v>0</v>
      </c>
      <c r="O526">
        <f t="shared" si="264"/>
        <v>0</v>
      </c>
      <c r="P526">
        <f t="shared" si="265"/>
        <v>0</v>
      </c>
      <c r="Q526">
        <f t="shared" si="266"/>
        <v>0</v>
      </c>
      <c r="R526">
        <f t="shared" si="267"/>
        <v>0</v>
      </c>
      <c r="S526">
        <f t="shared" si="268"/>
        <v>0</v>
      </c>
      <c r="T526">
        <f t="shared" si="269"/>
        <v>0</v>
      </c>
    </row>
    <row r="527" spans="1:20" x14ac:dyDescent="0.4">
      <c r="A527" t="s">
        <v>19</v>
      </c>
      <c r="C527" s="9">
        <v>33.6</v>
      </c>
      <c r="D527">
        <v>5.5</v>
      </c>
      <c r="E527">
        <v>158</v>
      </c>
      <c r="F527">
        <v>3</v>
      </c>
      <c r="G527">
        <v>311.5</v>
      </c>
      <c r="H527">
        <v>306.10000000000002</v>
      </c>
      <c r="I527">
        <v>941.4</v>
      </c>
      <c r="J527">
        <f t="shared" si="260"/>
        <v>4679.3999999999996</v>
      </c>
      <c r="L527">
        <f t="shared" si="261"/>
        <v>0</v>
      </c>
      <c r="M527">
        <f t="shared" si="262"/>
        <v>0</v>
      </c>
      <c r="N527">
        <f t="shared" si="263"/>
        <v>0</v>
      </c>
      <c r="O527">
        <f t="shared" si="264"/>
        <v>0</v>
      </c>
      <c r="P527">
        <f t="shared" si="265"/>
        <v>0</v>
      </c>
      <c r="Q527">
        <f t="shared" si="266"/>
        <v>0</v>
      </c>
      <c r="R527">
        <f t="shared" si="267"/>
        <v>0</v>
      </c>
      <c r="S527">
        <f t="shared" si="268"/>
        <v>0</v>
      </c>
      <c r="T527">
        <f t="shared" si="269"/>
        <v>0</v>
      </c>
    </row>
    <row r="528" spans="1:20" x14ac:dyDescent="0.4">
      <c r="A528" t="s">
        <v>21</v>
      </c>
      <c r="C528" s="9">
        <v>40.700000000000003</v>
      </c>
      <c r="D528">
        <v>8</v>
      </c>
      <c r="E528">
        <v>159</v>
      </c>
      <c r="F528">
        <v>7</v>
      </c>
      <c r="G528">
        <v>365</v>
      </c>
      <c r="H528">
        <v>325.10000000000002</v>
      </c>
      <c r="I528">
        <v>839.9</v>
      </c>
      <c r="J528">
        <f t="shared" si="260"/>
        <v>5219.8999999999996</v>
      </c>
      <c r="L528">
        <f t="shared" si="261"/>
        <v>0</v>
      </c>
      <c r="M528">
        <f t="shared" si="262"/>
        <v>0</v>
      </c>
      <c r="N528">
        <f t="shared" si="263"/>
        <v>0</v>
      </c>
      <c r="O528">
        <f t="shared" si="264"/>
        <v>0</v>
      </c>
      <c r="P528">
        <f t="shared" si="265"/>
        <v>0</v>
      </c>
      <c r="Q528">
        <f t="shared" si="266"/>
        <v>0</v>
      </c>
      <c r="R528">
        <f t="shared" si="267"/>
        <v>0</v>
      </c>
      <c r="S528">
        <f t="shared" si="268"/>
        <v>0</v>
      </c>
      <c r="T528">
        <f t="shared" si="269"/>
        <v>0</v>
      </c>
    </row>
    <row r="529" spans="1:20" x14ac:dyDescent="0.4">
      <c r="A529" t="s">
        <v>22</v>
      </c>
      <c r="C529" s="9">
        <v>51.1</v>
      </c>
      <c r="D529">
        <v>8.9</v>
      </c>
      <c r="E529">
        <v>158</v>
      </c>
      <c r="F529">
        <v>3</v>
      </c>
      <c r="G529">
        <v>322.7</v>
      </c>
      <c r="H529">
        <v>293.10000000000002</v>
      </c>
      <c r="I529">
        <v>676.1</v>
      </c>
      <c r="J529">
        <f t="shared" si="260"/>
        <v>4548.5</v>
      </c>
      <c r="L529">
        <f t="shared" si="261"/>
        <v>0</v>
      </c>
      <c r="M529">
        <f t="shared" si="262"/>
        <v>0</v>
      </c>
      <c r="N529">
        <f t="shared" si="263"/>
        <v>0</v>
      </c>
      <c r="O529">
        <f t="shared" si="264"/>
        <v>0</v>
      </c>
      <c r="P529">
        <f t="shared" si="265"/>
        <v>0</v>
      </c>
      <c r="Q529">
        <f t="shared" si="266"/>
        <v>0</v>
      </c>
      <c r="R529">
        <f t="shared" si="267"/>
        <v>0</v>
      </c>
      <c r="S529">
        <f t="shared" si="268"/>
        <v>0</v>
      </c>
      <c r="T529">
        <f t="shared" si="269"/>
        <v>0</v>
      </c>
    </row>
    <row r="530" spans="1:20" x14ac:dyDescent="0.4">
      <c r="A530" t="s">
        <v>23</v>
      </c>
      <c r="C530" s="9">
        <v>42.2</v>
      </c>
      <c r="D530">
        <v>12.9</v>
      </c>
      <c r="E530">
        <v>159</v>
      </c>
      <c r="F530">
        <v>11</v>
      </c>
      <c r="G530">
        <v>391.5</v>
      </c>
      <c r="H530">
        <v>351.9</v>
      </c>
      <c r="I530">
        <v>930.9</v>
      </c>
      <c r="J530">
        <f t="shared" si="260"/>
        <v>5628.9</v>
      </c>
      <c r="L530">
        <f t="shared" si="261"/>
        <v>0</v>
      </c>
      <c r="M530">
        <f t="shared" si="262"/>
        <v>0</v>
      </c>
      <c r="N530">
        <f t="shared" si="263"/>
        <v>0</v>
      </c>
      <c r="O530">
        <f t="shared" si="264"/>
        <v>0</v>
      </c>
      <c r="P530">
        <f t="shared" si="265"/>
        <v>0</v>
      </c>
      <c r="Q530">
        <f t="shared" si="266"/>
        <v>0</v>
      </c>
      <c r="R530">
        <f t="shared" si="267"/>
        <v>0</v>
      </c>
      <c r="S530">
        <f t="shared" si="268"/>
        <v>0</v>
      </c>
      <c r="T530">
        <f t="shared" si="269"/>
        <v>0</v>
      </c>
    </row>
    <row r="531" spans="1:20" x14ac:dyDescent="0.4">
      <c r="A531" t="s">
        <v>24</v>
      </c>
      <c r="C531" s="9">
        <v>42.8</v>
      </c>
      <c r="D531">
        <v>13.2</v>
      </c>
      <c r="E531">
        <v>163</v>
      </c>
      <c r="F531">
        <v>4</v>
      </c>
      <c r="G531">
        <v>329.7</v>
      </c>
      <c r="H531">
        <v>314.7</v>
      </c>
      <c r="I531">
        <v>823</v>
      </c>
      <c r="J531">
        <f t="shared" si="260"/>
        <v>4779.3999999999996</v>
      </c>
      <c r="L531">
        <f t="shared" si="261"/>
        <v>0</v>
      </c>
      <c r="M531">
        <f t="shared" si="262"/>
        <v>0</v>
      </c>
      <c r="N531">
        <f t="shared" si="263"/>
        <v>0</v>
      </c>
      <c r="O531">
        <f t="shared" si="264"/>
        <v>0</v>
      </c>
      <c r="P531">
        <f t="shared" si="265"/>
        <v>0</v>
      </c>
      <c r="Q531">
        <f t="shared" si="266"/>
        <v>0</v>
      </c>
      <c r="R531">
        <f t="shared" si="267"/>
        <v>0</v>
      </c>
      <c r="S531">
        <f t="shared" si="268"/>
        <v>0</v>
      </c>
      <c r="T531">
        <f t="shared" si="269"/>
        <v>0</v>
      </c>
    </row>
    <row r="532" spans="1:20" x14ac:dyDescent="0.4">
      <c r="A532" t="s">
        <v>25</v>
      </c>
      <c r="C532" s="9">
        <v>34.6</v>
      </c>
      <c r="D532">
        <v>7.3</v>
      </c>
      <c r="E532">
        <v>160</v>
      </c>
      <c r="F532">
        <v>9</v>
      </c>
      <c r="G532">
        <v>309.89999999999998</v>
      </c>
      <c r="H532">
        <v>288.60000000000002</v>
      </c>
      <c r="I532">
        <v>702.7</v>
      </c>
      <c r="J532">
        <f t="shared" si="260"/>
        <v>4421.5</v>
      </c>
      <c r="L532">
        <f t="shared" si="261"/>
        <v>0</v>
      </c>
      <c r="M532">
        <f t="shared" si="262"/>
        <v>0</v>
      </c>
      <c r="N532">
        <f t="shared" si="263"/>
        <v>0</v>
      </c>
      <c r="O532">
        <f t="shared" si="264"/>
        <v>0</v>
      </c>
      <c r="P532">
        <f t="shared" si="265"/>
        <v>0</v>
      </c>
      <c r="Q532">
        <f t="shared" si="266"/>
        <v>0</v>
      </c>
      <c r="R532">
        <f t="shared" si="267"/>
        <v>0</v>
      </c>
      <c r="S532">
        <f t="shared" si="268"/>
        <v>0</v>
      </c>
      <c r="T532">
        <f t="shared" si="269"/>
        <v>0</v>
      </c>
    </row>
    <row r="533" spans="1:20" x14ac:dyDescent="0.4">
      <c r="A533" t="s">
        <v>26</v>
      </c>
      <c r="C533" s="9">
        <v>31.4</v>
      </c>
      <c r="D533">
        <v>4.5999999999999996</v>
      </c>
      <c r="E533">
        <v>176</v>
      </c>
      <c r="F533">
        <v>8</v>
      </c>
      <c r="G533">
        <v>272.8</v>
      </c>
      <c r="H533">
        <v>258.39999999999998</v>
      </c>
      <c r="I533">
        <v>241.9</v>
      </c>
      <c r="J533">
        <f t="shared" si="260"/>
        <v>3515.5000000000005</v>
      </c>
      <c r="L533">
        <f t="shared" si="261"/>
        <v>0</v>
      </c>
      <c r="M533">
        <f t="shared" si="262"/>
        <v>0</v>
      </c>
      <c r="N533">
        <f t="shared" si="263"/>
        <v>0</v>
      </c>
      <c r="O533">
        <f t="shared" si="264"/>
        <v>0</v>
      </c>
      <c r="P533">
        <f t="shared" si="265"/>
        <v>0</v>
      </c>
      <c r="Q533">
        <f t="shared" si="266"/>
        <v>0</v>
      </c>
      <c r="R533">
        <f t="shared" si="267"/>
        <v>0</v>
      </c>
      <c r="S533">
        <f t="shared" si="268"/>
        <v>0</v>
      </c>
      <c r="T533">
        <f t="shared" si="269"/>
        <v>0</v>
      </c>
    </row>
    <row r="534" spans="1:20" x14ac:dyDescent="0.4">
      <c r="A534" t="s">
        <v>27</v>
      </c>
      <c r="C534" s="9">
        <v>36.5</v>
      </c>
      <c r="D534">
        <v>9.6999999999999993</v>
      </c>
      <c r="E534">
        <v>177</v>
      </c>
      <c r="F534">
        <v>10</v>
      </c>
      <c r="G534">
        <v>296.7</v>
      </c>
      <c r="H534">
        <v>274.7</v>
      </c>
      <c r="I534">
        <v>295.8</v>
      </c>
      <c r="J534">
        <f t="shared" si="260"/>
        <v>3856.2</v>
      </c>
      <c r="L534">
        <f t="shared" si="261"/>
        <v>0</v>
      </c>
      <c r="M534">
        <f t="shared" si="262"/>
        <v>0</v>
      </c>
      <c r="N534">
        <f t="shared" si="263"/>
        <v>0</v>
      </c>
      <c r="O534">
        <f t="shared" si="264"/>
        <v>0</v>
      </c>
      <c r="P534">
        <f t="shared" si="265"/>
        <v>0</v>
      </c>
      <c r="Q534">
        <f t="shared" si="266"/>
        <v>0</v>
      </c>
      <c r="R534">
        <f t="shared" si="267"/>
        <v>0</v>
      </c>
      <c r="S534">
        <f t="shared" si="268"/>
        <v>0</v>
      </c>
      <c r="T534">
        <f t="shared" si="269"/>
        <v>0</v>
      </c>
    </row>
    <row r="535" spans="1:20" x14ac:dyDescent="0.4">
      <c r="A535" t="s">
        <v>28</v>
      </c>
      <c r="C535" s="9">
        <v>36.200000000000003</v>
      </c>
      <c r="D535">
        <v>8.1</v>
      </c>
      <c r="E535">
        <v>168</v>
      </c>
      <c r="F535">
        <v>7</v>
      </c>
      <c r="G535">
        <v>261.3</v>
      </c>
      <c r="H535">
        <v>249</v>
      </c>
      <c r="I535">
        <v>667.1</v>
      </c>
      <c r="J535">
        <f t="shared" si="260"/>
        <v>3802.7000000000003</v>
      </c>
      <c r="L535">
        <f t="shared" si="261"/>
        <v>0</v>
      </c>
      <c r="M535">
        <f t="shared" si="262"/>
        <v>0</v>
      </c>
      <c r="N535">
        <f t="shared" si="263"/>
        <v>0</v>
      </c>
      <c r="O535">
        <f t="shared" si="264"/>
        <v>0</v>
      </c>
      <c r="P535">
        <f t="shared" si="265"/>
        <v>0</v>
      </c>
      <c r="Q535">
        <f t="shared" si="266"/>
        <v>0</v>
      </c>
      <c r="R535">
        <f t="shared" si="267"/>
        <v>0</v>
      </c>
      <c r="S535">
        <f t="shared" si="268"/>
        <v>0</v>
      </c>
      <c r="T535">
        <f t="shared" si="269"/>
        <v>0</v>
      </c>
    </row>
    <row r="536" spans="1:20" x14ac:dyDescent="0.4">
      <c r="A536" t="s">
        <v>29</v>
      </c>
      <c r="C536" s="9">
        <v>37.299999999999997</v>
      </c>
      <c r="D536">
        <v>8.4</v>
      </c>
      <c r="E536">
        <v>168</v>
      </c>
      <c r="F536">
        <v>4</v>
      </c>
      <c r="G536">
        <v>265.39999999999998</v>
      </c>
      <c r="H536">
        <v>257.3</v>
      </c>
      <c r="I536">
        <v>693.5</v>
      </c>
      <c r="J536">
        <f t="shared" si="260"/>
        <v>3878.2999999999997</v>
      </c>
      <c r="L536">
        <f t="shared" si="261"/>
        <v>0</v>
      </c>
      <c r="M536">
        <f t="shared" si="262"/>
        <v>0</v>
      </c>
      <c r="N536">
        <f t="shared" si="263"/>
        <v>0</v>
      </c>
      <c r="O536">
        <f t="shared" si="264"/>
        <v>0</v>
      </c>
      <c r="P536">
        <f t="shared" si="265"/>
        <v>0</v>
      </c>
      <c r="Q536">
        <f t="shared" si="266"/>
        <v>0</v>
      </c>
      <c r="R536">
        <f t="shared" si="267"/>
        <v>0</v>
      </c>
      <c r="S536">
        <f t="shared" si="268"/>
        <v>0</v>
      </c>
      <c r="T536">
        <f t="shared" si="269"/>
        <v>0</v>
      </c>
    </row>
    <row r="537" spans="1:20" x14ac:dyDescent="0.4">
      <c r="A537" t="s">
        <v>30</v>
      </c>
      <c r="C537" s="9">
        <v>50.8</v>
      </c>
      <c r="D537">
        <v>8.5</v>
      </c>
      <c r="E537">
        <v>164</v>
      </c>
      <c r="F537">
        <v>3</v>
      </c>
      <c r="G537">
        <v>293.7</v>
      </c>
      <c r="H537">
        <v>286.7</v>
      </c>
      <c r="I537">
        <v>574.4</v>
      </c>
      <c r="J537">
        <f t="shared" si="260"/>
        <v>4098.7999999999993</v>
      </c>
      <c r="L537">
        <f t="shared" si="261"/>
        <v>0</v>
      </c>
      <c r="M537">
        <f t="shared" si="262"/>
        <v>0</v>
      </c>
      <c r="N537">
        <f t="shared" si="263"/>
        <v>0</v>
      </c>
      <c r="O537">
        <f t="shared" si="264"/>
        <v>0</v>
      </c>
      <c r="P537">
        <f t="shared" si="265"/>
        <v>0</v>
      </c>
      <c r="Q537">
        <f t="shared" si="266"/>
        <v>0</v>
      </c>
      <c r="R537">
        <f t="shared" si="267"/>
        <v>0</v>
      </c>
      <c r="S537">
        <f t="shared" si="268"/>
        <v>0</v>
      </c>
      <c r="T537">
        <f t="shared" si="269"/>
        <v>0</v>
      </c>
    </row>
    <row r="538" spans="1:20" x14ac:dyDescent="0.4">
      <c r="A538" t="s">
        <v>31</v>
      </c>
      <c r="C538" s="9">
        <v>43.9</v>
      </c>
      <c r="D538">
        <v>6.4</v>
      </c>
      <c r="E538">
        <v>165</v>
      </c>
      <c r="F538">
        <v>4</v>
      </c>
      <c r="G538">
        <v>263.89999999999998</v>
      </c>
      <c r="H538">
        <v>252.5</v>
      </c>
      <c r="I538">
        <v>479.6</v>
      </c>
      <c r="J538">
        <f t="shared" si="260"/>
        <v>3646.3999999999996</v>
      </c>
      <c r="L538">
        <f t="shared" si="261"/>
        <v>0</v>
      </c>
      <c r="M538">
        <f t="shared" si="262"/>
        <v>0</v>
      </c>
      <c r="N538">
        <f t="shared" si="263"/>
        <v>0</v>
      </c>
      <c r="O538">
        <f t="shared" si="264"/>
        <v>0</v>
      </c>
      <c r="P538">
        <f t="shared" si="265"/>
        <v>0</v>
      </c>
      <c r="Q538">
        <f t="shared" si="266"/>
        <v>0</v>
      </c>
      <c r="R538">
        <f t="shared" si="267"/>
        <v>0</v>
      </c>
      <c r="S538">
        <f t="shared" si="268"/>
        <v>0</v>
      </c>
      <c r="T538">
        <f t="shared" si="269"/>
        <v>0</v>
      </c>
    </row>
    <row r="539" spans="1:20" x14ac:dyDescent="0.4">
      <c r="A539" t="s">
        <v>32</v>
      </c>
      <c r="C539" s="9">
        <v>48.7</v>
      </c>
      <c r="D539">
        <v>5.4</v>
      </c>
      <c r="E539">
        <v>171</v>
      </c>
      <c r="F539">
        <v>6</v>
      </c>
      <c r="G539">
        <v>259.89999999999998</v>
      </c>
      <c r="H539">
        <v>248.3</v>
      </c>
      <c r="I539">
        <v>476.9</v>
      </c>
      <c r="J539">
        <f t="shared" si="260"/>
        <v>3595.7</v>
      </c>
      <c r="L539">
        <f t="shared" si="261"/>
        <v>0</v>
      </c>
      <c r="M539">
        <f t="shared" si="262"/>
        <v>0</v>
      </c>
      <c r="N539">
        <f t="shared" si="263"/>
        <v>0</v>
      </c>
      <c r="O539">
        <f t="shared" si="264"/>
        <v>0</v>
      </c>
      <c r="P539">
        <f t="shared" si="265"/>
        <v>0</v>
      </c>
      <c r="Q539">
        <f t="shared" si="266"/>
        <v>0</v>
      </c>
      <c r="R539">
        <f t="shared" si="267"/>
        <v>0</v>
      </c>
      <c r="S539">
        <f t="shared" si="268"/>
        <v>0</v>
      </c>
      <c r="T539">
        <f t="shared" si="269"/>
        <v>0</v>
      </c>
    </row>
    <row r="540" spans="1:20" x14ac:dyDescent="0.4">
      <c r="A540" t="s">
        <v>39</v>
      </c>
      <c r="C540" s="9">
        <v>48.3</v>
      </c>
      <c r="D540">
        <v>7.7</v>
      </c>
      <c r="E540">
        <v>154</v>
      </c>
      <c r="F540">
        <v>2</v>
      </c>
      <c r="G540">
        <v>216.9</v>
      </c>
      <c r="H540">
        <v>201.9</v>
      </c>
      <c r="I540">
        <v>465.1</v>
      </c>
      <c r="J540">
        <f t="shared" si="260"/>
        <v>3067.9</v>
      </c>
      <c r="L540">
        <f t="shared" si="261"/>
        <v>0</v>
      </c>
      <c r="M540">
        <f t="shared" si="262"/>
        <v>0</v>
      </c>
      <c r="N540">
        <f t="shared" si="263"/>
        <v>0</v>
      </c>
      <c r="O540">
        <f t="shared" si="264"/>
        <v>0</v>
      </c>
      <c r="P540">
        <f t="shared" si="265"/>
        <v>0</v>
      </c>
      <c r="Q540">
        <f t="shared" si="266"/>
        <v>0</v>
      </c>
      <c r="R540">
        <f t="shared" si="267"/>
        <v>0</v>
      </c>
      <c r="S540">
        <f t="shared" si="268"/>
        <v>0</v>
      </c>
      <c r="T540">
        <f t="shared" si="269"/>
        <v>0</v>
      </c>
    </row>
    <row r="542" spans="1:20" x14ac:dyDescent="0.4">
      <c r="M542">
        <f>SUM(M524:M540)</f>
        <v>0</v>
      </c>
      <c r="N542">
        <f>SUM(N524:N540)</f>
        <v>0</v>
      </c>
      <c r="O542">
        <f>SUM(O524:O540)</f>
        <v>0</v>
      </c>
      <c r="P542">
        <f>SUM(P524:P540)</f>
        <v>0</v>
      </c>
      <c r="Q542">
        <f>SUM(Q524:Q540)*1000</f>
        <v>0</v>
      </c>
      <c r="R542">
        <f>SUM(R524:R540)*1000</f>
        <v>0</v>
      </c>
      <c r="S542">
        <f>SUM(S524:S540)*1000</f>
        <v>0</v>
      </c>
      <c r="T542">
        <f>SUM(T524:T540)*1000</f>
        <v>0</v>
      </c>
    </row>
    <row r="543" spans="1:20" x14ac:dyDescent="0.4">
      <c r="A543" t="s">
        <v>157</v>
      </c>
      <c r="L543" t="s">
        <v>78</v>
      </c>
    </row>
    <row r="544" spans="1:20" x14ac:dyDescent="0.4">
      <c r="A544" t="s">
        <v>16</v>
      </c>
      <c r="C544" s="9">
        <v>40.9</v>
      </c>
      <c r="D544">
        <v>7.8</v>
      </c>
      <c r="E544">
        <v>163</v>
      </c>
      <c r="F544">
        <v>29</v>
      </c>
      <c r="G544">
        <v>1137.3</v>
      </c>
      <c r="H544">
        <v>978.4</v>
      </c>
      <c r="I544">
        <v>920.1</v>
      </c>
      <c r="J544">
        <f t="shared" ref="J544:J560" si="270">(G544*12)+I544</f>
        <v>14567.699999999999</v>
      </c>
      <c r="L544">
        <f>IF(AND($F$1=A544,$M$1=$A$543),A544,0)</f>
        <v>0</v>
      </c>
      <c r="M544">
        <f>IFERROR(VLOOKUP(L544,$A$543:$J$560,3,FALSE),0)</f>
        <v>0</v>
      </c>
      <c r="N544">
        <f>IFERROR(VLOOKUP(L544,$A$543:$J$560,4,FALSE),0)</f>
        <v>0</v>
      </c>
      <c r="O544">
        <f>IFERROR(VLOOKUP(L544,$A$543:$J$560,5,FALSE),0)</f>
        <v>0</v>
      </c>
      <c r="P544">
        <f>IFERROR(VLOOKUP(L544,$A$543:$J$560,6,FALSE),0)</f>
        <v>0</v>
      </c>
      <c r="Q544">
        <f>IFERROR(VLOOKUP(L544,$A$543:$J$560,7,FALSE),0)</f>
        <v>0</v>
      </c>
      <c r="R544">
        <f>IFERROR(VLOOKUP(L544,$A$543:$J$560,8,FALSE),0)</f>
        <v>0</v>
      </c>
      <c r="S544">
        <f>IFERROR(VLOOKUP(L544,$A$543:$J$560,9,FALSE),0)</f>
        <v>0</v>
      </c>
      <c r="T544">
        <f>IFERROR(VLOOKUP(L544,$A$543:$J$560,10,FALSE),0)</f>
        <v>0</v>
      </c>
    </row>
    <row r="545" spans="1:20" x14ac:dyDescent="0.4">
      <c r="A545" t="s">
        <v>17</v>
      </c>
      <c r="C545" s="9">
        <v>35.5</v>
      </c>
      <c r="D545">
        <v>7.8</v>
      </c>
      <c r="E545">
        <v>168</v>
      </c>
      <c r="F545">
        <v>4</v>
      </c>
      <c r="G545">
        <v>549.1</v>
      </c>
      <c r="H545">
        <v>533</v>
      </c>
      <c r="I545">
        <v>1224.2</v>
      </c>
      <c r="J545">
        <f t="shared" si="270"/>
        <v>7813.4000000000005</v>
      </c>
      <c r="L545">
        <f t="shared" ref="L545:L560" si="271">IF(AND($F$1=A545,$M$1=$A$543),A545,0)</f>
        <v>0</v>
      </c>
      <c r="M545">
        <f t="shared" ref="M545:M560" si="272">IFERROR(VLOOKUP(L545,$A$543:$J$560,3,FALSE),0)</f>
        <v>0</v>
      </c>
      <c r="N545">
        <f t="shared" ref="N545:N560" si="273">IFERROR(VLOOKUP(L545,$A$543:$J$560,4,FALSE),0)</f>
        <v>0</v>
      </c>
      <c r="O545">
        <f t="shared" ref="O545:O560" si="274">IFERROR(VLOOKUP(L545,$A$543:$J$560,5,FALSE),0)</f>
        <v>0</v>
      </c>
      <c r="P545">
        <f t="shared" ref="P545:P560" si="275">IFERROR(VLOOKUP(L545,$A$543:$J$560,6,FALSE),0)</f>
        <v>0</v>
      </c>
      <c r="Q545">
        <f t="shared" ref="Q545:Q560" si="276">IFERROR(VLOOKUP(L545,$A$543:$J$560,7,FALSE),0)</f>
        <v>0</v>
      </c>
      <c r="R545">
        <f t="shared" ref="R545:R560" si="277">IFERROR(VLOOKUP(L545,$A$543:$J$560,8,FALSE),0)</f>
        <v>0</v>
      </c>
      <c r="S545">
        <f t="shared" ref="S545:S560" si="278">IFERROR(VLOOKUP(L545,$A$543:$J$560,9,FALSE),0)</f>
        <v>0</v>
      </c>
      <c r="T545">
        <f t="shared" ref="T545:T560" si="279">IFERROR(VLOOKUP(L545,$A$543:$J$560,10,FALSE),0)</f>
        <v>0</v>
      </c>
    </row>
    <row r="546" spans="1:20" x14ac:dyDescent="0.4">
      <c r="A546" t="s">
        <v>18</v>
      </c>
      <c r="C546" s="9">
        <v>39.700000000000003</v>
      </c>
      <c r="D546">
        <v>9</v>
      </c>
      <c r="E546">
        <v>165</v>
      </c>
      <c r="F546">
        <v>6</v>
      </c>
      <c r="G546">
        <v>382.6</v>
      </c>
      <c r="H546">
        <v>365.7</v>
      </c>
      <c r="I546">
        <v>820.4</v>
      </c>
      <c r="J546">
        <f t="shared" si="270"/>
        <v>5411.6</v>
      </c>
      <c r="L546">
        <f t="shared" si="271"/>
        <v>0</v>
      </c>
      <c r="M546">
        <f t="shared" si="272"/>
        <v>0</v>
      </c>
      <c r="N546">
        <f t="shared" si="273"/>
        <v>0</v>
      </c>
      <c r="O546">
        <f t="shared" si="274"/>
        <v>0</v>
      </c>
      <c r="P546">
        <f t="shared" si="275"/>
        <v>0</v>
      </c>
      <c r="Q546">
        <f t="shared" si="276"/>
        <v>0</v>
      </c>
      <c r="R546">
        <f t="shared" si="277"/>
        <v>0</v>
      </c>
      <c r="S546">
        <f t="shared" si="278"/>
        <v>0</v>
      </c>
      <c r="T546">
        <f t="shared" si="279"/>
        <v>0</v>
      </c>
    </row>
    <row r="547" spans="1:20" x14ac:dyDescent="0.4">
      <c r="A547" t="s">
        <v>19</v>
      </c>
      <c r="C547" s="9">
        <v>37.700000000000003</v>
      </c>
      <c r="D547">
        <v>11.6</v>
      </c>
      <c r="E547">
        <v>166</v>
      </c>
      <c r="F547">
        <v>10</v>
      </c>
      <c r="G547">
        <v>340</v>
      </c>
      <c r="H547">
        <v>321.5</v>
      </c>
      <c r="I547">
        <v>957.5</v>
      </c>
      <c r="J547">
        <f t="shared" si="270"/>
        <v>5037.5</v>
      </c>
      <c r="L547">
        <f t="shared" si="271"/>
        <v>0</v>
      </c>
      <c r="M547">
        <f t="shared" si="272"/>
        <v>0</v>
      </c>
      <c r="N547">
        <f t="shared" si="273"/>
        <v>0</v>
      </c>
      <c r="O547">
        <f t="shared" si="274"/>
        <v>0</v>
      </c>
      <c r="P547">
        <f t="shared" si="275"/>
        <v>0</v>
      </c>
      <c r="Q547">
        <f t="shared" si="276"/>
        <v>0</v>
      </c>
      <c r="R547">
        <f t="shared" si="277"/>
        <v>0</v>
      </c>
      <c r="S547">
        <f t="shared" si="278"/>
        <v>0</v>
      </c>
      <c r="T547">
        <f t="shared" si="279"/>
        <v>0</v>
      </c>
    </row>
    <row r="548" spans="1:20" x14ac:dyDescent="0.4">
      <c r="A548" t="s">
        <v>21</v>
      </c>
      <c r="C548" s="9">
        <v>42.1</v>
      </c>
      <c r="D548">
        <v>7.5</v>
      </c>
      <c r="E548">
        <v>156</v>
      </c>
      <c r="F548">
        <v>4</v>
      </c>
      <c r="G548">
        <v>343.1</v>
      </c>
      <c r="H548">
        <v>311.89999999999998</v>
      </c>
      <c r="I548">
        <v>803.3</v>
      </c>
      <c r="J548">
        <f t="shared" si="270"/>
        <v>4920.5000000000009</v>
      </c>
      <c r="L548">
        <f t="shared" si="271"/>
        <v>0</v>
      </c>
      <c r="M548">
        <f t="shared" si="272"/>
        <v>0</v>
      </c>
      <c r="N548">
        <f t="shared" si="273"/>
        <v>0</v>
      </c>
      <c r="O548">
        <f t="shared" si="274"/>
        <v>0</v>
      </c>
      <c r="P548">
        <f t="shared" si="275"/>
        <v>0</v>
      </c>
      <c r="Q548">
        <f t="shared" si="276"/>
        <v>0</v>
      </c>
      <c r="R548">
        <f t="shared" si="277"/>
        <v>0</v>
      </c>
      <c r="S548">
        <f t="shared" si="278"/>
        <v>0</v>
      </c>
      <c r="T548">
        <f t="shared" si="279"/>
        <v>0</v>
      </c>
    </row>
    <row r="549" spans="1:20" x14ac:dyDescent="0.4">
      <c r="A549" t="s">
        <v>22</v>
      </c>
      <c r="C549" s="9">
        <v>52.2</v>
      </c>
      <c r="D549">
        <v>11.3</v>
      </c>
      <c r="E549">
        <v>151</v>
      </c>
      <c r="F549">
        <v>1</v>
      </c>
      <c r="G549">
        <v>287.2</v>
      </c>
      <c r="H549">
        <v>264</v>
      </c>
      <c r="I549">
        <v>710.3</v>
      </c>
      <c r="J549">
        <f t="shared" si="270"/>
        <v>4156.7</v>
      </c>
      <c r="L549">
        <f t="shared" si="271"/>
        <v>0</v>
      </c>
      <c r="M549">
        <f t="shared" si="272"/>
        <v>0</v>
      </c>
      <c r="N549">
        <f t="shared" si="273"/>
        <v>0</v>
      </c>
      <c r="O549">
        <f t="shared" si="274"/>
        <v>0</v>
      </c>
      <c r="P549">
        <f t="shared" si="275"/>
        <v>0</v>
      </c>
      <c r="Q549">
        <f t="shared" si="276"/>
        <v>0</v>
      </c>
      <c r="R549">
        <f t="shared" si="277"/>
        <v>0</v>
      </c>
      <c r="S549">
        <f t="shared" si="278"/>
        <v>0</v>
      </c>
      <c r="T549">
        <f t="shared" si="279"/>
        <v>0</v>
      </c>
    </row>
    <row r="550" spans="1:20" x14ac:dyDescent="0.4">
      <c r="A550" t="s">
        <v>23</v>
      </c>
      <c r="C550" s="9">
        <v>38.299999999999997</v>
      </c>
      <c r="D550">
        <v>10.7</v>
      </c>
      <c r="E550">
        <v>168</v>
      </c>
      <c r="F550">
        <v>10</v>
      </c>
      <c r="G550">
        <v>374.6</v>
      </c>
      <c r="H550">
        <v>317.2</v>
      </c>
      <c r="I550">
        <v>816.5</v>
      </c>
      <c r="J550">
        <f t="shared" si="270"/>
        <v>5311.7000000000007</v>
      </c>
      <c r="L550">
        <f t="shared" si="271"/>
        <v>0</v>
      </c>
      <c r="M550">
        <f t="shared" si="272"/>
        <v>0</v>
      </c>
      <c r="N550">
        <f t="shared" si="273"/>
        <v>0</v>
      </c>
      <c r="O550">
        <f t="shared" si="274"/>
        <v>0</v>
      </c>
      <c r="P550">
        <f t="shared" si="275"/>
        <v>0</v>
      </c>
      <c r="Q550">
        <f t="shared" si="276"/>
        <v>0</v>
      </c>
      <c r="R550">
        <f t="shared" si="277"/>
        <v>0</v>
      </c>
      <c r="S550">
        <f t="shared" si="278"/>
        <v>0</v>
      </c>
      <c r="T550">
        <f t="shared" si="279"/>
        <v>0</v>
      </c>
    </row>
    <row r="551" spans="1:20" x14ac:dyDescent="0.4">
      <c r="A551" t="s">
        <v>24</v>
      </c>
      <c r="C551" s="9">
        <v>45.5</v>
      </c>
      <c r="D551">
        <v>16.3</v>
      </c>
      <c r="E551">
        <v>162</v>
      </c>
      <c r="F551">
        <v>9</v>
      </c>
      <c r="G551">
        <v>347.9</v>
      </c>
      <c r="H551">
        <v>321.10000000000002</v>
      </c>
      <c r="I551">
        <v>1039.4000000000001</v>
      </c>
      <c r="J551">
        <f t="shared" si="270"/>
        <v>5214.1999999999989</v>
      </c>
      <c r="L551">
        <f t="shared" si="271"/>
        <v>0</v>
      </c>
      <c r="M551">
        <f t="shared" si="272"/>
        <v>0</v>
      </c>
      <c r="N551">
        <f t="shared" si="273"/>
        <v>0</v>
      </c>
      <c r="O551">
        <f t="shared" si="274"/>
        <v>0</v>
      </c>
      <c r="P551">
        <f t="shared" si="275"/>
        <v>0</v>
      </c>
      <c r="Q551">
        <f t="shared" si="276"/>
        <v>0</v>
      </c>
      <c r="R551">
        <f t="shared" si="277"/>
        <v>0</v>
      </c>
      <c r="S551">
        <f t="shared" si="278"/>
        <v>0</v>
      </c>
      <c r="T551">
        <f t="shared" si="279"/>
        <v>0</v>
      </c>
    </row>
    <row r="552" spans="1:20" x14ac:dyDescent="0.4">
      <c r="A552" t="s">
        <v>25</v>
      </c>
      <c r="C552" s="9">
        <v>39.6</v>
      </c>
      <c r="D552">
        <v>9</v>
      </c>
      <c r="E552">
        <v>158</v>
      </c>
      <c r="F552">
        <v>4</v>
      </c>
      <c r="G552">
        <v>313</v>
      </c>
      <c r="H552">
        <v>302</v>
      </c>
      <c r="I552">
        <v>864.1</v>
      </c>
      <c r="J552">
        <f t="shared" si="270"/>
        <v>4620.1000000000004</v>
      </c>
      <c r="L552">
        <f t="shared" si="271"/>
        <v>0</v>
      </c>
      <c r="M552">
        <f t="shared" si="272"/>
        <v>0</v>
      </c>
      <c r="N552">
        <f t="shared" si="273"/>
        <v>0</v>
      </c>
      <c r="O552">
        <f t="shared" si="274"/>
        <v>0</v>
      </c>
      <c r="P552">
        <f t="shared" si="275"/>
        <v>0</v>
      </c>
      <c r="Q552">
        <f t="shared" si="276"/>
        <v>0</v>
      </c>
      <c r="R552">
        <f t="shared" si="277"/>
        <v>0</v>
      </c>
      <c r="S552">
        <f t="shared" si="278"/>
        <v>0</v>
      </c>
      <c r="T552">
        <f t="shared" si="279"/>
        <v>0</v>
      </c>
    </row>
    <row r="553" spans="1:20" x14ac:dyDescent="0.4">
      <c r="A553" t="s">
        <v>26</v>
      </c>
      <c r="C553" s="9">
        <v>31</v>
      </c>
      <c r="D553">
        <v>6.7</v>
      </c>
      <c r="E553">
        <v>171</v>
      </c>
      <c r="F553">
        <v>5</v>
      </c>
      <c r="G553">
        <v>287.5</v>
      </c>
      <c r="H553">
        <v>279.5</v>
      </c>
      <c r="I553">
        <v>364.5</v>
      </c>
      <c r="J553">
        <f t="shared" si="270"/>
        <v>3814.5</v>
      </c>
      <c r="L553">
        <f t="shared" si="271"/>
        <v>0</v>
      </c>
      <c r="M553">
        <f t="shared" si="272"/>
        <v>0</v>
      </c>
      <c r="N553">
        <f t="shared" si="273"/>
        <v>0</v>
      </c>
      <c r="O553">
        <f t="shared" si="274"/>
        <v>0</v>
      </c>
      <c r="P553">
        <f t="shared" si="275"/>
        <v>0</v>
      </c>
      <c r="Q553">
        <f t="shared" si="276"/>
        <v>0</v>
      </c>
      <c r="R553">
        <f t="shared" si="277"/>
        <v>0</v>
      </c>
      <c r="S553">
        <f t="shared" si="278"/>
        <v>0</v>
      </c>
      <c r="T553">
        <f t="shared" si="279"/>
        <v>0</v>
      </c>
    </row>
    <row r="554" spans="1:20" x14ac:dyDescent="0.4">
      <c r="A554" t="s">
        <v>27</v>
      </c>
      <c r="C554" s="9">
        <v>43.5</v>
      </c>
      <c r="D554">
        <v>12.8</v>
      </c>
      <c r="E554">
        <v>184</v>
      </c>
      <c r="F554">
        <v>30</v>
      </c>
      <c r="G554">
        <v>500.3</v>
      </c>
      <c r="H554">
        <v>458.5</v>
      </c>
      <c r="I554">
        <v>1173.3</v>
      </c>
      <c r="J554">
        <f t="shared" si="270"/>
        <v>7176.9000000000005</v>
      </c>
      <c r="L554">
        <f t="shared" si="271"/>
        <v>0</v>
      </c>
      <c r="M554">
        <f t="shared" si="272"/>
        <v>0</v>
      </c>
      <c r="N554">
        <f t="shared" si="273"/>
        <v>0</v>
      </c>
      <c r="O554">
        <f t="shared" si="274"/>
        <v>0</v>
      </c>
      <c r="P554">
        <f t="shared" si="275"/>
        <v>0</v>
      </c>
      <c r="Q554">
        <f t="shared" si="276"/>
        <v>0</v>
      </c>
      <c r="R554">
        <f t="shared" si="277"/>
        <v>0</v>
      </c>
      <c r="S554">
        <f t="shared" si="278"/>
        <v>0</v>
      </c>
      <c r="T554">
        <f t="shared" si="279"/>
        <v>0</v>
      </c>
    </row>
    <row r="555" spans="1:20" x14ac:dyDescent="0.4">
      <c r="A555" t="s">
        <v>28</v>
      </c>
      <c r="C555" s="9">
        <v>37.799999999999997</v>
      </c>
      <c r="D555">
        <v>9.5</v>
      </c>
      <c r="E555">
        <v>164</v>
      </c>
      <c r="F555">
        <v>6</v>
      </c>
      <c r="G555">
        <v>249.8</v>
      </c>
      <c r="H555">
        <v>239.6</v>
      </c>
      <c r="I555">
        <v>603.5</v>
      </c>
      <c r="J555">
        <f t="shared" si="270"/>
        <v>3601.1000000000004</v>
      </c>
      <c r="L555">
        <f t="shared" si="271"/>
        <v>0</v>
      </c>
      <c r="M555">
        <f t="shared" si="272"/>
        <v>0</v>
      </c>
      <c r="N555">
        <f t="shared" si="273"/>
        <v>0</v>
      </c>
      <c r="O555">
        <f t="shared" si="274"/>
        <v>0</v>
      </c>
      <c r="P555">
        <f t="shared" si="275"/>
        <v>0</v>
      </c>
      <c r="Q555">
        <f t="shared" si="276"/>
        <v>0</v>
      </c>
      <c r="R555">
        <f t="shared" si="277"/>
        <v>0</v>
      </c>
      <c r="S555">
        <f t="shared" si="278"/>
        <v>0</v>
      </c>
      <c r="T555">
        <f t="shared" si="279"/>
        <v>0</v>
      </c>
    </row>
    <row r="556" spans="1:20" x14ac:dyDescent="0.4">
      <c r="A556" t="s">
        <v>29</v>
      </c>
      <c r="C556" s="9">
        <v>36.799999999999997</v>
      </c>
      <c r="D556">
        <v>5.0999999999999996</v>
      </c>
      <c r="E556">
        <v>167</v>
      </c>
      <c r="F556">
        <v>2</v>
      </c>
      <c r="G556">
        <v>241.2</v>
      </c>
      <c r="H556">
        <v>236.2</v>
      </c>
      <c r="I556">
        <v>812.9</v>
      </c>
      <c r="J556">
        <f t="shared" si="270"/>
        <v>3707.2999999999997</v>
      </c>
      <c r="L556">
        <f t="shared" si="271"/>
        <v>0</v>
      </c>
      <c r="M556">
        <f t="shared" si="272"/>
        <v>0</v>
      </c>
      <c r="N556">
        <f t="shared" si="273"/>
        <v>0</v>
      </c>
      <c r="O556">
        <f t="shared" si="274"/>
        <v>0</v>
      </c>
      <c r="P556">
        <f t="shared" si="275"/>
        <v>0</v>
      </c>
      <c r="Q556">
        <f t="shared" si="276"/>
        <v>0</v>
      </c>
      <c r="R556">
        <f t="shared" si="277"/>
        <v>0</v>
      </c>
      <c r="S556">
        <f t="shared" si="278"/>
        <v>0</v>
      </c>
      <c r="T556">
        <f t="shared" si="279"/>
        <v>0</v>
      </c>
    </row>
    <row r="557" spans="1:20" x14ac:dyDescent="0.4">
      <c r="A557" t="s">
        <v>30</v>
      </c>
      <c r="C557" s="9">
        <v>48.9</v>
      </c>
      <c r="D557">
        <v>8.3000000000000007</v>
      </c>
      <c r="E557">
        <v>167</v>
      </c>
      <c r="F557">
        <v>6</v>
      </c>
      <c r="G557">
        <v>291.8</v>
      </c>
      <c r="H557">
        <v>281.10000000000002</v>
      </c>
      <c r="I557">
        <v>723.4</v>
      </c>
      <c r="J557">
        <f t="shared" si="270"/>
        <v>4225</v>
      </c>
      <c r="L557">
        <f t="shared" si="271"/>
        <v>0</v>
      </c>
      <c r="M557">
        <f t="shared" si="272"/>
        <v>0</v>
      </c>
      <c r="N557">
        <f t="shared" si="273"/>
        <v>0</v>
      </c>
      <c r="O557">
        <f t="shared" si="274"/>
        <v>0</v>
      </c>
      <c r="P557">
        <f t="shared" si="275"/>
        <v>0</v>
      </c>
      <c r="Q557">
        <f t="shared" si="276"/>
        <v>0</v>
      </c>
      <c r="R557">
        <f t="shared" si="277"/>
        <v>0</v>
      </c>
      <c r="S557">
        <f t="shared" si="278"/>
        <v>0</v>
      </c>
      <c r="T557">
        <f t="shared" si="279"/>
        <v>0</v>
      </c>
    </row>
    <row r="558" spans="1:20" x14ac:dyDescent="0.4">
      <c r="A558" t="s">
        <v>31</v>
      </c>
      <c r="C558" s="9">
        <v>44.4</v>
      </c>
      <c r="D558">
        <v>7</v>
      </c>
      <c r="E558">
        <v>163</v>
      </c>
      <c r="F558">
        <v>4</v>
      </c>
      <c r="G558">
        <v>268.2</v>
      </c>
      <c r="H558">
        <v>254.5</v>
      </c>
      <c r="I558">
        <v>429.4</v>
      </c>
      <c r="J558">
        <f t="shared" si="270"/>
        <v>3647.7999999999997</v>
      </c>
      <c r="L558">
        <f t="shared" si="271"/>
        <v>0</v>
      </c>
      <c r="M558">
        <f t="shared" si="272"/>
        <v>0</v>
      </c>
      <c r="N558">
        <f t="shared" si="273"/>
        <v>0</v>
      </c>
      <c r="O558">
        <f t="shared" si="274"/>
        <v>0</v>
      </c>
      <c r="P558">
        <f t="shared" si="275"/>
        <v>0</v>
      </c>
      <c r="Q558">
        <f t="shared" si="276"/>
        <v>0</v>
      </c>
      <c r="R558">
        <f t="shared" si="277"/>
        <v>0</v>
      </c>
      <c r="S558">
        <f t="shared" si="278"/>
        <v>0</v>
      </c>
      <c r="T558">
        <f t="shared" si="279"/>
        <v>0</v>
      </c>
    </row>
    <row r="559" spans="1:20" x14ac:dyDescent="0.4">
      <c r="A559" t="s">
        <v>32</v>
      </c>
      <c r="C559" s="9">
        <v>50.6</v>
      </c>
      <c r="D559">
        <v>9.6</v>
      </c>
      <c r="E559">
        <v>173</v>
      </c>
      <c r="F559">
        <v>12</v>
      </c>
      <c r="G559">
        <v>269.2</v>
      </c>
      <c r="H559">
        <v>241.7</v>
      </c>
      <c r="I559">
        <v>755</v>
      </c>
      <c r="J559">
        <f t="shared" si="270"/>
        <v>3985.3999999999996</v>
      </c>
      <c r="L559">
        <f t="shared" si="271"/>
        <v>0</v>
      </c>
      <c r="M559">
        <f t="shared" si="272"/>
        <v>0</v>
      </c>
      <c r="N559">
        <f t="shared" si="273"/>
        <v>0</v>
      </c>
      <c r="O559">
        <f t="shared" si="274"/>
        <v>0</v>
      </c>
      <c r="P559">
        <f t="shared" si="275"/>
        <v>0</v>
      </c>
      <c r="Q559">
        <f t="shared" si="276"/>
        <v>0</v>
      </c>
      <c r="R559">
        <f t="shared" si="277"/>
        <v>0</v>
      </c>
      <c r="S559">
        <f t="shared" si="278"/>
        <v>0</v>
      </c>
      <c r="T559">
        <f t="shared" si="279"/>
        <v>0</v>
      </c>
    </row>
    <row r="560" spans="1:20" x14ac:dyDescent="0.4">
      <c r="A560" t="s">
        <v>39</v>
      </c>
      <c r="C560" s="9">
        <v>50</v>
      </c>
      <c r="D560">
        <v>7.7</v>
      </c>
      <c r="E560">
        <v>154</v>
      </c>
      <c r="F560">
        <v>3</v>
      </c>
      <c r="G560">
        <v>214.5</v>
      </c>
      <c r="H560">
        <v>191.3</v>
      </c>
      <c r="I560">
        <v>617.5</v>
      </c>
      <c r="J560">
        <f t="shared" si="270"/>
        <v>3191.5</v>
      </c>
      <c r="L560">
        <f t="shared" si="271"/>
        <v>0</v>
      </c>
      <c r="M560">
        <f t="shared" si="272"/>
        <v>0</v>
      </c>
      <c r="N560">
        <f t="shared" si="273"/>
        <v>0</v>
      </c>
      <c r="O560">
        <f t="shared" si="274"/>
        <v>0</v>
      </c>
      <c r="P560">
        <f t="shared" si="275"/>
        <v>0</v>
      </c>
      <c r="Q560">
        <f t="shared" si="276"/>
        <v>0</v>
      </c>
      <c r="R560">
        <f t="shared" si="277"/>
        <v>0</v>
      </c>
      <c r="S560">
        <f t="shared" si="278"/>
        <v>0</v>
      </c>
      <c r="T560">
        <f t="shared" si="279"/>
        <v>0</v>
      </c>
    </row>
    <row r="562" spans="1:20" x14ac:dyDescent="0.4">
      <c r="M562">
        <f>SUM(M544:M560)</f>
        <v>0</v>
      </c>
      <c r="N562">
        <f>SUM(N544:N560)</f>
        <v>0</v>
      </c>
      <c r="O562">
        <f>SUM(O544:O560)</f>
        <v>0</v>
      </c>
      <c r="P562">
        <f>SUM(P544:P560)</f>
        <v>0</v>
      </c>
      <c r="Q562">
        <f>SUM(Q544:Q560)*1000</f>
        <v>0</v>
      </c>
      <c r="R562">
        <f>SUM(R544:R560)*1000</f>
        <v>0</v>
      </c>
      <c r="S562">
        <f>SUM(S544:S560)*1000</f>
        <v>0</v>
      </c>
      <c r="T562">
        <f>SUM(T544:T560)*1000</f>
        <v>0</v>
      </c>
    </row>
    <row r="563" spans="1:20" x14ac:dyDescent="0.4">
      <c r="A563" t="s">
        <v>158</v>
      </c>
      <c r="L563" t="s">
        <v>78</v>
      </c>
    </row>
    <row r="564" spans="1:20" x14ac:dyDescent="0.4">
      <c r="A564" t="s">
        <v>16</v>
      </c>
      <c r="C564" s="9">
        <v>40.5</v>
      </c>
      <c r="D564">
        <v>6.5</v>
      </c>
      <c r="E564">
        <v>160</v>
      </c>
      <c r="F564">
        <v>15</v>
      </c>
      <c r="G564">
        <v>836.5</v>
      </c>
      <c r="H564">
        <v>741</v>
      </c>
      <c r="I564">
        <v>1174.9000000000001</v>
      </c>
      <c r="J564">
        <f t="shared" ref="J564:J580" si="280">(G564*12)+I564</f>
        <v>11212.9</v>
      </c>
      <c r="L564">
        <f>IF(AND($F$1=A564,$M$1=$A$563),A564,0)</f>
        <v>0</v>
      </c>
      <c r="M564">
        <f>IFERROR(VLOOKUP(L564,$A$563:$J$580,3,FALSE),0)</f>
        <v>0</v>
      </c>
      <c r="N564">
        <f>IFERROR(VLOOKUP(L564,$A$563:$J$580,4,FALSE),0)</f>
        <v>0</v>
      </c>
      <c r="O564">
        <f>IFERROR(VLOOKUP(L564,$A$563:$J$580,5,FALSE),0)</f>
        <v>0</v>
      </c>
      <c r="P564">
        <f>IFERROR(VLOOKUP(L564,$A$563:$J$580,6,FALSE),0)</f>
        <v>0</v>
      </c>
      <c r="Q564">
        <f>IFERROR(VLOOKUP(L564,$A$563:$J$580,7,FALSE),0)</f>
        <v>0</v>
      </c>
      <c r="R564">
        <f>IFERROR(VLOOKUP(L564,$A$563:$J$580,8,FALSE),0)</f>
        <v>0</v>
      </c>
      <c r="S564">
        <f>IFERROR(VLOOKUP(L564,$A$563:$J$580,9,FALSE),0)</f>
        <v>0</v>
      </c>
      <c r="T564">
        <f>IFERROR(VLOOKUP(L564,$A$563:$J$580,10,FALSE),0)</f>
        <v>0</v>
      </c>
    </row>
    <row r="565" spans="1:20" x14ac:dyDescent="0.4">
      <c r="A565" t="s">
        <v>17</v>
      </c>
      <c r="C565" s="9">
        <v>44.2</v>
      </c>
      <c r="D565">
        <v>14</v>
      </c>
      <c r="E565">
        <v>166</v>
      </c>
      <c r="F565">
        <v>0</v>
      </c>
      <c r="G565">
        <v>631.4</v>
      </c>
      <c r="H565">
        <v>631.4</v>
      </c>
      <c r="I565">
        <v>0</v>
      </c>
      <c r="J565">
        <f t="shared" si="280"/>
        <v>7576.7999999999993</v>
      </c>
      <c r="L565">
        <f t="shared" ref="L565:L580" si="281">IF(AND($F$1=A565,$M$1=$A$563),A565,0)</f>
        <v>0</v>
      </c>
      <c r="M565">
        <f t="shared" ref="M565:M580" si="282">IFERROR(VLOOKUP(L565,$A$563:$J$580,3,FALSE),0)</f>
        <v>0</v>
      </c>
      <c r="N565">
        <f t="shared" ref="N565:N580" si="283">IFERROR(VLOOKUP(L565,$A$563:$J$580,4,FALSE),0)</f>
        <v>0</v>
      </c>
      <c r="O565">
        <f t="shared" ref="O565:O580" si="284">IFERROR(VLOOKUP(L565,$A$563:$J$580,5,FALSE),0)</f>
        <v>0</v>
      </c>
      <c r="P565">
        <f t="shared" ref="P565:P580" si="285">IFERROR(VLOOKUP(L565,$A$563:$J$580,6,FALSE),0)</f>
        <v>0</v>
      </c>
      <c r="Q565">
        <f t="shared" ref="Q565:Q580" si="286">IFERROR(VLOOKUP(L565,$A$563:$J$580,7,FALSE),0)</f>
        <v>0</v>
      </c>
      <c r="R565">
        <f t="shared" ref="R565:R580" si="287">IFERROR(VLOOKUP(L565,$A$563:$J$580,8,FALSE),0)</f>
        <v>0</v>
      </c>
      <c r="S565">
        <f t="shared" ref="S565:S580" si="288">IFERROR(VLOOKUP(L565,$A$563:$J$580,9,FALSE),0)</f>
        <v>0</v>
      </c>
      <c r="T565">
        <f t="shared" ref="T565:T580" si="289">IFERROR(VLOOKUP(L565,$A$563:$J$580,10,FALSE),0)</f>
        <v>0</v>
      </c>
    </row>
    <row r="566" spans="1:20" x14ac:dyDescent="0.4">
      <c r="A566" t="s">
        <v>18</v>
      </c>
      <c r="C566" s="9">
        <v>42.3</v>
      </c>
      <c r="D566">
        <v>9.8000000000000007</v>
      </c>
      <c r="E566">
        <v>162</v>
      </c>
      <c r="F566">
        <v>6</v>
      </c>
      <c r="G566">
        <v>388.6</v>
      </c>
      <c r="H566">
        <v>366.8</v>
      </c>
      <c r="I566">
        <v>1100</v>
      </c>
      <c r="J566">
        <f t="shared" si="280"/>
        <v>5763.2000000000007</v>
      </c>
      <c r="L566">
        <f t="shared" si="281"/>
        <v>0</v>
      </c>
      <c r="M566">
        <f t="shared" si="282"/>
        <v>0</v>
      </c>
      <c r="N566">
        <f t="shared" si="283"/>
        <v>0</v>
      </c>
      <c r="O566">
        <f t="shared" si="284"/>
        <v>0</v>
      </c>
      <c r="P566">
        <f t="shared" si="285"/>
        <v>0</v>
      </c>
      <c r="Q566">
        <f t="shared" si="286"/>
        <v>0</v>
      </c>
      <c r="R566">
        <f t="shared" si="287"/>
        <v>0</v>
      </c>
      <c r="S566">
        <f t="shared" si="288"/>
        <v>0</v>
      </c>
      <c r="T566">
        <f t="shared" si="289"/>
        <v>0</v>
      </c>
    </row>
    <row r="567" spans="1:20" x14ac:dyDescent="0.4">
      <c r="A567" t="s">
        <v>19</v>
      </c>
      <c r="C567" s="9">
        <v>53.5</v>
      </c>
      <c r="D567">
        <v>11.5</v>
      </c>
      <c r="E567">
        <v>176</v>
      </c>
      <c r="F567">
        <v>0</v>
      </c>
      <c r="G567">
        <v>355</v>
      </c>
      <c r="H567">
        <v>355</v>
      </c>
      <c r="I567">
        <v>800</v>
      </c>
      <c r="J567">
        <f t="shared" si="280"/>
        <v>5060</v>
      </c>
      <c r="L567">
        <f t="shared" si="281"/>
        <v>0</v>
      </c>
      <c r="M567">
        <f t="shared" si="282"/>
        <v>0</v>
      </c>
      <c r="N567">
        <f t="shared" si="283"/>
        <v>0</v>
      </c>
      <c r="O567">
        <f t="shared" si="284"/>
        <v>0</v>
      </c>
      <c r="P567">
        <f t="shared" si="285"/>
        <v>0</v>
      </c>
      <c r="Q567">
        <f t="shared" si="286"/>
        <v>0</v>
      </c>
      <c r="R567">
        <f t="shared" si="287"/>
        <v>0</v>
      </c>
      <c r="S567">
        <f t="shared" si="288"/>
        <v>0</v>
      </c>
      <c r="T567">
        <f t="shared" si="289"/>
        <v>0</v>
      </c>
    </row>
    <row r="568" spans="1:20" x14ac:dyDescent="0.4">
      <c r="A568" t="s">
        <v>21</v>
      </c>
      <c r="C568" s="9">
        <v>37.200000000000003</v>
      </c>
      <c r="D568">
        <v>8</v>
      </c>
      <c r="E568">
        <v>160</v>
      </c>
      <c r="F568">
        <v>9</v>
      </c>
      <c r="G568">
        <v>360.1</v>
      </c>
      <c r="H568">
        <v>320.2</v>
      </c>
      <c r="I568">
        <v>842.3</v>
      </c>
      <c r="J568">
        <f t="shared" si="280"/>
        <v>5163.5000000000009</v>
      </c>
      <c r="L568">
        <f t="shared" si="281"/>
        <v>0</v>
      </c>
      <c r="M568">
        <f t="shared" si="282"/>
        <v>0</v>
      </c>
      <c r="N568">
        <f t="shared" si="283"/>
        <v>0</v>
      </c>
      <c r="O568">
        <f t="shared" si="284"/>
        <v>0</v>
      </c>
      <c r="P568">
        <f t="shared" si="285"/>
        <v>0</v>
      </c>
      <c r="Q568">
        <f t="shared" si="286"/>
        <v>0</v>
      </c>
      <c r="R568">
        <f t="shared" si="287"/>
        <v>0</v>
      </c>
      <c r="S568">
        <f t="shared" si="288"/>
        <v>0</v>
      </c>
      <c r="T568">
        <f t="shared" si="289"/>
        <v>0</v>
      </c>
    </row>
    <row r="569" spans="1:20" x14ac:dyDescent="0.4">
      <c r="A569" t="s">
        <v>22</v>
      </c>
      <c r="C569" s="9">
        <v>55</v>
      </c>
      <c r="D569">
        <v>11.5</v>
      </c>
      <c r="E569">
        <v>156</v>
      </c>
      <c r="F569">
        <v>3</v>
      </c>
      <c r="G569">
        <v>326.10000000000002</v>
      </c>
      <c r="H569">
        <v>284.89999999999998</v>
      </c>
      <c r="I569">
        <v>782.9</v>
      </c>
      <c r="J569">
        <f t="shared" si="280"/>
        <v>4696.1000000000004</v>
      </c>
      <c r="L569">
        <f t="shared" si="281"/>
        <v>0</v>
      </c>
      <c r="M569">
        <f t="shared" si="282"/>
        <v>0</v>
      </c>
      <c r="N569">
        <f t="shared" si="283"/>
        <v>0</v>
      </c>
      <c r="O569">
        <f t="shared" si="284"/>
        <v>0</v>
      </c>
      <c r="P569">
        <f t="shared" si="285"/>
        <v>0</v>
      </c>
      <c r="Q569">
        <f t="shared" si="286"/>
        <v>0</v>
      </c>
      <c r="R569">
        <f t="shared" si="287"/>
        <v>0</v>
      </c>
      <c r="S569">
        <f t="shared" si="288"/>
        <v>0</v>
      </c>
      <c r="T569">
        <f t="shared" si="289"/>
        <v>0</v>
      </c>
    </row>
    <row r="570" spans="1:20" x14ac:dyDescent="0.4">
      <c r="A570" t="s">
        <v>23</v>
      </c>
      <c r="C570" s="9">
        <v>37.299999999999997</v>
      </c>
      <c r="D570">
        <v>11.2</v>
      </c>
      <c r="E570">
        <v>161</v>
      </c>
      <c r="F570">
        <v>10</v>
      </c>
      <c r="G570">
        <v>373.2</v>
      </c>
      <c r="H570">
        <v>337.8</v>
      </c>
      <c r="I570">
        <v>990.9</v>
      </c>
      <c r="J570">
        <f t="shared" si="280"/>
        <v>5469.2999999999993</v>
      </c>
      <c r="L570">
        <f t="shared" si="281"/>
        <v>0</v>
      </c>
      <c r="M570">
        <f t="shared" si="282"/>
        <v>0</v>
      </c>
      <c r="N570">
        <f t="shared" si="283"/>
        <v>0</v>
      </c>
      <c r="O570">
        <f t="shared" si="284"/>
        <v>0</v>
      </c>
      <c r="P570">
        <f t="shared" si="285"/>
        <v>0</v>
      </c>
      <c r="Q570">
        <f t="shared" si="286"/>
        <v>0</v>
      </c>
      <c r="R570">
        <f t="shared" si="287"/>
        <v>0</v>
      </c>
      <c r="S570">
        <f t="shared" si="288"/>
        <v>0</v>
      </c>
      <c r="T570">
        <f t="shared" si="289"/>
        <v>0</v>
      </c>
    </row>
    <row r="571" spans="1:20" x14ac:dyDescent="0.4">
      <c r="A571" t="s">
        <v>24</v>
      </c>
      <c r="C571" s="9">
        <v>39.700000000000003</v>
      </c>
      <c r="D571">
        <v>12.5</v>
      </c>
      <c r="E571">
        <v>163</v>
      </c>
      <c r="F571">
        <v>9</v>
      </c>
      <c r="G571">
        <v>341.5</v>
      </c>
      <c r="H571">
        <v>318.5</v>
      </c>
      <c r="I571">
        <v>921</v>
      </c>
      <c r="J571">
        <f t="shared" si="280"/>
        <v>5019</v>
      </c>
      <c r="L571">
        <f t="shared" si="281"/>
        <v>0</v>
      </c>
      <c r="M571">
        <f t="shared" si="282"/>
        <v>0</v>
      </c>
      <c r="N571">
        <f t="shared" si="283"/>
        <v>0</v>
      </c>
      <c r="O571">
        <f t="shared" si="284"/>
        <v>0</v>
      </c>
      <c r="P571">
        <f t="shared" si="285"/>
        <v>0</v>
      </c>
      <c r="Q571">
        <f t="shared" si="286"/>
        <v>0</v>
      </c>
      <c r="R571">
        <f t="shared" si="287"/>
        <v>0</v>
      </c>
      <c r="S571">
        <f t="shared" si="288"/>
        <v>0</v>
      </c>
      <c r="T571">
        <f t="shared" si="289"/>
        <v>0</v>
      </c>
    </row>
    <row r="572" spans="1:20" x14ac:dyDescent="0.4">
      <c r="A572" t="s">
        <v>25</v>
      </c>
      <c r="C572" s="9">
        <v>35.6</v>
      </c>
      <c r="D572">
        <v>7.3</v>
      </c>
      <c r="E572">
        <v>160</v>
      </c>
      <c r="F572">
        <v>5</v>
      </c>
      <c r="G572">
        <v>305.2</v>
      </c>
      <c r="H572">
        <v>296.7</v>
      </c>
      <c r="I572">
        <v>665.3</v>
      </c>
      <c r="J572">
        <f t="shared" si="280"/>
        <v>4327.7</v>
      </c>
      <c r="L572">
        <f t="shared" si="281"/>
        <v>0</v>
      </c>
      <c r="M572">
        <f t="shared" si="282"/>
        <v>0</v>
      </c>
      <c r="N572">
        <f t="shared" si="283"/>
        <v>0</v>
      </c>
      <c r="O572">
        <f t="shared" si="284"/>
        <v>0</v>
      </c>
      <c r="P572">
        <f t="shared" si="285"/>
        <v>0</v>
      </c>
      <c r="Q572">
        <f t="shared" si="286"/>
        <v>0</v>
      </c>
      <c r="R572">
        <f t="shared" si="287"/>
        <v>0</v>
      </c>
      <c r="S572">
        <f t="shared" si="288"/>
        <v>0</v>
      </c>
      <c r="T572">
        <f t="shared" si="289"/>
        <v>0</v>
      </c>
    </row>
    <row r="573" spans="1:20" x14ac:dyDescent="0.4">
      <c r="A573" t="s">
        <v>26</v>
      </c>
      <c r="C573" s="9">
        <v>30.6</v>
      </c>
      <c r="D573">
        <v>5.3</v>
      </c>
      <c r="E573">
        <v>169</v>
      </c>
      <c r="F573">
        <v>4</v>
      </c>
      <c r="G573">
        <v>234.7</v>
      </c>
      <c r="H573">
        <v>228.9</v>
      </c>
      <c r="I573">
        <v>528.4</v>
      </c>
      <c r="J573">
        <f t="shared" si="280"/>
        <v>3344.7999999999997</v>
      </c>
      <c r="L573">
        <f t="shared" si="281"/>
        <v>0</v>
      </c>
      <c r="M573">
        <f t="shared" si="282"/>
        <v>0</v>
      </c>
      <c r="N573">
        <f t="shared" si="283"/>
        <v>0</v>
      </c>
      <c r="O573">
        <f t="shared" si="284"/>
        <v>0</v>
      </c>
      <c r="P573">
        <f t="shared" si="285"/>
        <v>0</v>
      </c>
      <c r="Q573">
        <f t="shared" si="286"/>
        <v>0</v>
      </c>
      <c r="R573">
        <f t="shared" si="287"/>
        <v>0</v>
      </c>
      <c r="S573">
        <f t="shared" si="288"/>
        <v>0</v>
      </c>
      <c r="T573">
        <f t="shared" si="289"/>
        <v>0</v>
      </c>
    </row>
    <row r="574" spans="1:20" x14ac:dyDescent="0.4">
      <c r="A574" t="s">
        <v>27</v>
      </c>
      <c r="C574" s="9">
        <v>28.5</v>
      </c>
      <c r="D574">
        <v>6.5</v>
      </c>
      <c r="E574">
        <v>168</v>
      </c>
      <c r="F574">
        <v>4</v>
      </c>
      <c r="G574">
        <v>272.8</v>
      </c>
      <c r="H574">
        <v>266.3</v>
      </c>
      <c r="I574">
        <v>1751</v>
      </c>
      <c r="J574">
        <f t="shared" si="280"/>
        <v>5024.6000000000004</v>
      </c>
      <c r="L574">
        <f t="shared" si="281"/>
        <v>0</v>
      </c>
      <c r="M574">
        <f t="shared" si="282"/>
        <v>0</v>
      </c>
      <c r="N574">
        <f t="shared" si="283"/>
        <v>0</v>
      </c>
      <c r="O574">
        <f t="shared" si="284"/>
        <v>0</v>
      </c>
      <c r="P574">
        <f t="shared" si="285"/>
        <v>0</v>
      </c>
      <c r="Q574">
        <f t="shared" si="286"/>
        <v>0</v>
      </c>
      <c r="R574">
        <f t="shared" si="287"/>
        <v>0</v>
      </c>
      <c r="S574">
        <f t="shared" si="288"/>
        <v>0</v>
      </c>
      <c r="T574">
        <f t="shared" si="289"/>
        <v>0</v>
      </c>
    </row>
    <row r="575" spans="1:20" x14ac:dyDescent="0.4">
      <c r="A575" t="s">
        <v>28</v>
      </c>
      <c r="C575" s="9">
        <v>33.700000000000003</v>
      </c>
      <c r="D575">
        <v>6.8</v>
      </c>
      <c r="E575">
        <v>160</v>
      </c>
      <c r="F575">
        <v>4</v>
      </c>
      <c r="G575">
        <v>235.7</v>
      </c>
      <c r="H575">
        <v>229.3</v>
      </c>
      <c r="I575">
        <v>613.20000000000005</v>
      </c>
      <c r="J575">
        <f t="shared" si="280"/>
        <v>3441.5999999999995</v>
      </c>
      <c r="L575">
        <f t="shared" si="281"/>
        <v>0</v>
      </c>
      <c r="M575">
        <f t="shared" si="282"/>
        <v>0</v>
      </c>
      <c r="N575">
        <f t="shared" si="283"/>
        <v>0</v>
      </c>
      <c r="O575">
        <f t="shared" si="284"/>
        <v>0</v>
      </c>
      <c r="P575">
        <f t="shared" si="285"/>
        <v>0</v>
      </c>
      <c r="Q575">
        <f t="shared" si="286"/>
        <v>0</v>
      </c>
      <c r="R575">
        <f t="shared" si="287"/>
        <v>0</v>
      </c>
      <c r="S575">
        <f t="shared" si="288"/>
        <v>0</v>
      </c>
      <c r="T575">
        <f t="shared" si="289"/>
        <v>0</v>
      </c>
    </row>
    <row r="576" spans="1:20" x14ac:dyDescent="0.4">
      <c r="A576" t="s">
        <v>29</v>
      </c>
      <c r="C576" s="9">
        <v>39.299999999999997</v>
      </c>
      <c r="D576">
        <v>14</v>
      </c>
      <c r="E576">
        <v>176</v>
      </c>
      <c r="F576">
        <v>1</v>
      </c>
      <c r="G576">
        <v>281.10000000000002</v>
      </c>
      <c r="H576">
        <v>278.7</v>
      </c>
      <c r="I576">
        <v>961.7</v>
      </c>
      <c r="J576">
        <f t="shared" si="280"/>
        <v>4334.9000000000005</v>
      </c>
      <c r="L576">
        <f t="shared" si="281"/>
        <v>0</v>
      </c>
      <c r="M576">
        <f t="shared" si="282"/>
        <v>0</v>
      </c>
      <c r="N576">
        <f t="shared" si="283"/>
        <v>0</v>
      </c>
      <c r="O576">
        <f t="shared" si="284"/>
        <v>0</v>
      </c>
      <c r="P576">
        <f t="shared" si="285"/>
        <v>0</v>
      </c>
      <c r="Q576">
        <f t="shared" si="286"/>
        <v>0</v>
      </c>
      <c r="R576">
        <f t="shared" si="287"/>
        <v>0</v>
      </c>
      <c r="S576">
        <f t="shared" si="288"/>
        <v>0</v>
      </c>
      <c r="T576">
        <f t="shared" si="289"/>
        <v>0</v>
      </c>
    </row>
    <row r="577" spans="1:20" x14ac:dyDescent="0.4">
      <c r="A577" t="s">
        <v>30</v>
      </c>
      <c r="C577" s="9">
        <v>53.5</v>
      </c>
      <c r="D577">
        <v>8.9</v>
      </c>
      <c r="E577">
        <v>162</v>
      </c>
      <c r="F577">
        <v>4</v>
      </c>
      <c r="G577">
        <v>279.89999999999998</v>
      </c>
      <c r="H577">
        <v>273.8</v>
      </c>
      <c r="I577">
        <v>428.7</v>
      </c>
      <c r="J577">
        <f t="shared" si="280"/>
        <v>3787.4999999999995</v>
      </c>
      <c r="L577">
        <f t="shared" si="281"/>
        <v>0</v>
      </c>
      <c r="M577">
        <f t="shared" si="282"/>
        <v>0</v>
      </c>
      <c r="N577">
        <f t="shared" si="283"/>
        <v>0</v>
      </c>
      <c r="O577">
        <f t="shared" si="284"/>
        <v>0</v>
      </c>
      <c r="P577">
        <f t="shared" si="285"/>
        <v>0</v>
      </c>
      <c r="Q577">
        <f t="shared" si="286"/>
        <v>0</v>
      </c>
      <c r="R577">
        <f t="shared" si="287"/>
        <v>0</v>
      </c>
      <c r="S577">
        <f t="shared" si="288"/>
        <v>0</v>
      </c>
      <c r="T577">
        <f t="shared" si="289"/>
        <v>0</v>
      </c>
    </row>
    <row r="578" spans="1:20" x14ac:dyDescent="0.4">
      <c r="A578" t="s">
        <v>31</v>
      </c>
      <c r="C578" s="9">
        <v>44.2</v>
      </c>
      <c r="D578">
        <v>7</v>
      </c>
      <c r="E578">
        <v>164</v>
      </c>
      <c r="F578">
        <v>4</v>
      </c>
      <c r="G578">
        <v>253.3</v>
      </c>
      <c r="H578">
        <v>241.6</v>
      </c>
      <c r="I578">
        <v>462.3</v>
      </c>
      <c r="J578">
        <f t="shared" si="280"/>
        <v>3501.9000000000005</v>
      </c>
      <c r="L578">
        <f t="shared" si="281"/>
        <v>0</v>
      </c>
      <c r="M578">
        <f t="shared" si="282"/>
        <v>0</v>
      </c>
      <c r="N578">
        <f t="shared" si="283"/>
        <v>0</v>
      </c>
      <c r="O578">
        <f t="shared" si="284"/>
        <v>0</v>
      </c>
      <c r="P578">
        <f t="shared" si="285"/>
        <v>0</v>
      </c>
      <c r="Q578">
        <f t="shared" si="286"/>
        <v>0</v>
      </c>
      <c r="R578">
        <f t="shared" si="287"/>
        <v>0</v>
      </c>
      <c r="S578">
        <f t="shared" si="288"/>
        <v>0</v>
      </c>
      <c r="T578">
        <f t="shared" si="289"/>
        <v>0</v>
      </c>
    </row>
    <row r="579" spans="1:20" x14ac:dyDescent="0.4">
      <c r="A579" t="s">
        <v>32</v>
      </c>
      <c r="C579" s="9">
        <v>50.1</v>
      </c>
      <c r="D579">
        <v>7.5</v>
      </c>
      <c r="E579">
        <v>169</v>
      </c>
      <c r="F579">
        <v>7</v>
      </c>
      <c r="G579">
        <v>221.9</v>
      </c>
      <c r="H579">
        <v>210.3</v>
      </c>
      <c r="I579">
        <v>379.1</v>
      </c>
      <c r="J579">
        <f t="shared" si="280"/>
        <v>3041.9</v>
      </c>
      <c r="L579">
        <f t="shared" si="281"/>
        <v>0</v>
      </c>
      <c r="M579">
        <f t="shared" si="282"/>
        <v>0</v>
      </c>
      <c r="N579">
        <f t="shared" si="283"/>
        <v>0</v>
      </c>
      <c r="O579">
        <f t="shared" si="284"/>
        <v>0</v>
      </c>
      <c r="P579">
        <f t="shared" si="285"/>
        <v>0</v>
      </c>
      <c r="Q579">
        <f t="shared" si="286"/>
        <v>0</v>
      </c>
      <c r="R579">
        <f t="shared" si="287"/>
        <v>0</v>
      </c>
      <c r="S579">
        <f t="shared" si="288"/>
        <v>0</v>
      </c>
      <c r="T579">
        <f t="shared" si="289"/>
        <v>0</v>
      </c>
    </row>
    <row r="580" spans="1:20" x14ac:dyDescent="0.4">
      <c r="A580" t="s">
        <v>39</v>
      </c>
      <c r="C580" s="9">
        <v>36.799999999999997</v>
      </c>
      <c r="D580">
        <v>7.4</v>
      </c>
      <c r="E580">
        <v>167</v>
      </c>
      <c r="F580">
        <v>3</v>
      </c>
      <c r="G580">
        <v>208.9</v>
      </c>
      <c r="H580">
        <v>199</v>
      </c>
      <c r="I580">
        <v>434.1</v>
      </c>
      <c r="J580">
        <f t="shared" si="280"/>
        <v>2940.9</v>
      </c>
      <c r="L580">
        <f t="shared" si="281"/>
        <v>0</v>
      </c>
      <c r="M580">
        <f t="shared" si="282"/>
        <v>0</v>
      </c>
      <c r="N580">
        <f t="shared" si="283"/>
        <v>0</v>
      </c>
      <c r="O580">
        <f t="shared" si="284"/>
        <v>0</v>
      </c>
      <c r="P580">
        <f t="shared" si="285"/>
        <v>0</v>
      </c>
      <c r="Q580">
        <f t="shared" si="286"/>
        <v>0</v>
      </c>
      <c r="R580">
        <f t="shared" si="287"/>
        <v>0</v>
      </c>
      <c r="S580">
        <f t="shared" si="288"/>
        <v>0</v>
      </c>
      <c r="T580">
        <f t="shared" si="289"/>
        <v>0</v>
      </c>
    </row>
    <row r="582" spans="1:20" x14ac:dyDescent="0.4">
      <c r="M582">
        <f>SUM(M564:M580)</f>
        <v>0</v>
      </c>
      <c r="N582">
        <f>SUM(N564:N580)</f>
        <v>0</v>
      </c>
      <c r="O582">
        <f>SUM(O564:O580)</f>
        <v>0</v>
      </c>
      <c r="P582">
        <f>SUM(P564:P580)</f>
        <v>0</v>
      </c>
      <c r="Q582">
        <f>SUM(Q564:Q580)*1000</f>
        <v>0</v>
      </c>
      <c r="R582">
        <f>SUM(R564:R580)*1000</f>
        <v>0</v>
      </c>
      <c r="S582">
        <f>SUM(S564:S580)*1000</f>
        <v>0</v>
      </c>
      <c r="T582">
        <f>SUM(T564:T580)*1000</f>
        <v>0</v>
      </c>
    </row>
    <row r="583" spans="1:20" x14ac:dyDescent="0.4">
      <c r="A583" t="s">
        <v>159</v>
      </c>
      <c r="L583" t="s">
        <v>78</v>
      </c>
    </row>
    <row r="584" spans="1:20" x14ac:dyDescent="0.4">
      <c r="A584" t="s">
        <v>16</v>
      </c>
      <c r="C584" s="9">
        <v>38.6</v>
      </c>
      <c r="D584">
        <v>5</v>
      </c>
      <c r="E584">
        <v>187</v>
      </c>
      <c r="F584">
        <v>31</v>
      </c>
      <c r="G584">
        <v>802.2</v>
      </c>
      <c r="H584">
        <v>627.5</v>
      </c>
      <c r="I584">
        <v>547.6</v>
      </c>
      <c r="J584">
        <f t="shared" ref="J584:J600" si="290">(G584*12)+I584</f>
        <v>10174.000000000002</v>
      </c>
      <c r="L584">
        <f>IF(AND($F$1=A584,$M$1=$A$583),A584,0)</f>
        <v>0</v>
      </c>
      <c r="M584">
        <f>IFERROR(VLOOKUP(L584,$A$583:$J$600,3,FALSE),0)</f>
        <v>0</v>
      </c>
      <c r="N584">
        <f>IFERROR(VLOOKUP(L584,$A$583:$J$600,4,FALSE),0)</f>
        <v>0</v>
      </c>
      <c r="O584">
        <f>IFERROR(VLOOKUP(L584,$A$583:$J$600,5,FALSE),0)</f>
        <v>0</v>
      </c>
      <c r="P584">
        <f>IFERROR(VLOOKUP(L584,$A$583:$J$600,6,FALSE),0)</f>
        <v>0</v>
      </c>
      <c r="Q584">
        <f>IFERROR(VLOOKUP(L584,$A$583:$J$600,7,FALSE),0)</f>
        <v>0</v>
      </c>
      <c r="R584">
        <f>IFERROR(VLOOKUP(L584,$A$583:$J$600,8,FALSE),0)</f>
        <v>0</v>
      </c>
      <c r="S584">
        <f>IFERROR(VLOOKUP(L584,$A$583:$J$600,9,FALSE),0)</f>
        <v>0</v>
      </c>
      <c r="T584">
        <f>IFERROR(VLOOKUP(L584,$A$583:$J$600,10,FALSE),0)</f>
        <v>0</v>
      </c>
    </row>
    <row r="585" spans="1:20" x14ac:dyDescent="0.4">
      <c r="A585" t="s">
        <v>17</v>
      </c>
      <c r="C585" s="9">
        <v>26.5</v>
      </c>
      <c r="D585">
        <v>0.5</v>
      </c>
      <c r="E585">
        <v>163</v>
      </c>
      <c r="F585">
        <v>0</v>
      </c>
      <c r="G585">
        <v>326</v>
      </c>
      <c r="H585">
        <v>326</v>
      </c>
      <c r="I585">
        <v>0</v>
      </c>
      <c r="J585">
        <f t="shared" si="290"/>
        <v>3912</v>
      </c>
      <c r="L585">
        <f t="shared" ref="L585:L600" si="291">IF(AND($F$1=A585,$M$1=$A$583),A585,0)</f>
        <v>0</v>
      </c>
      <c r="M585">
        <f t="shared" ref="M585:M600" si="292">IFERROR(VLOOKUP(L585,$A$583:$J$600,3,FALSE),0)</f>
        <v>0</v>
      </c>
      <c r="N585">
        <f t="shared" ref="N585:N600" si="293">IFERROR(VLOOKUP(L585,$A$583:$J$600,4,FALSE),0)</f>
        <v>0</v>
      </c>
      <c r="O585">
        <f t="shared" ref="O585:O600" si="294">IFERROR(VLOOKUP(L585,$A$583:$J$600,5,FALSE),0)</f>
        <v>0</v>
      </c>
      <c r="P585">
        <f t="shared" ref="P585:P600" si="295">IFERROR(VLOOKUP(L585,$A$583:$J$600,6,FALSE),0)</f>
        <v>0</v>
      </c>
      <c r="Q585">
        <f t="shared" ref="Q585:Q600" si="296">IFERROR(VLOOKUP(L585,$A$583:$J$600,7,FALSE),0)</f>
        <v>0</v>
      </c>
      <c r="R585">
        <f t="shared" ref="R585:R600" si="297">IFERROR(VLOOKUP(L585,$A$583:$J$600,8,FALSE),0)</f>
        <v>0</v>
      </c>
      <c r="S585">
        <f t="shared" ref="S585:S600" si="298">IFERROR(VLOOKUP(L585,$A$583:$J$600,9,FALSE),0)</f>
        <v>0</v>
      </c>
      <c r="T585">
        <f t="shared" ref="T585:T600" si="299">IFERROR(VLOOKUP(L585,$A$583:$J$600,10,FALSE),0)</f>
        <v>0</v>
      </c>
    </row>
    <row r="586" spans="1:20" x14ac:dyDescent="0.4">
      <c r="A586" t="s">
        <v>18</v>
      </c>
      <c r="C586" s="9">
        <v>42.7</v>
      </c>
      <c r="D586">
        <v>11.4</v>
      </c>
      <c r="E586">
        <v>164</v>
      </c>
      <c r="F586">
        <v>7</v>
      </c>
      <c r="G586">
        <v>395.4</v>
      </c>
      <c r="H586">
        <v>367.6</v>
      </c>
      <c r="I586">
        <v>633</v>
      </c>
      <c r="J586">
        <f t="shared" si="290"/>
        <v>5377.7999999999993</v>
      </c>
      <c r="L586">
        <f t="shared" si="291"/>
        <v>0</v>
      </c>
      <c r="M586">
        <f t="shared" si="292"/>
        <v>0</v>
      </c>
      <c r="N586">
        <f t="shared" si="293"/>
        <v>0</v>
      </c>
      <c r="O586">
        <f t="shared" si="294"/>
        <v>0</v>
      </c>
      <c r="P586">
        <f t="shared" si="295"/>
        <v>0</v>
      </c>
      <c r="Q586">
        <f t="shared" si="296"/>
        <v>0</v>
      </c>
      <c r="R586">
        <f t="shared" si="297"/>
        <v>0</v>
      </c>
      <c r="S586">
        <f t="shared" si="298"/>
        <v>0</v>
      </c>
      <c r="T586">
        <f t="shared" si="299"/>
        <v>0</v>
      </c>
    </row>
    <row r="587" spans="1:20" x14ac:dyDescent="0.4">
      <c r="A587" t="s">
        <v>19</v>
      </c>
      <c r="C587" s="9">
        <v>38.700000000000003</v>
      </c>
      <c r="D587">
        <v>3.1</v>
      </c>
      <c r="E587">
        <v>177</v>
      </c>
      <c r="F587">
        <v>18</v>
      </c>
      <c r="G587">
        <v>260.89999999999998</v>
      </c>
      <c r="H587">
        <v>232.7</v>
      </c>
      <c r="I587">
        <v>515.70000000000005</v>
      </c>
      <c r="J587">
        <f t="shared" si="290"/>
        <v>3646.5</v>
      </c>
      <c r="L587">
        <f t="shared" si="291"/>
        <v>0</v>
      </c>
      <c r="M587">
        <f t="shared" si="292"/>
        <v>0</v>
      </c>
      <c r="N587">
        <f t="shared" si="293"/>
        <v>0</v>
      </c>
      <c r="O587">
        <f t="shared" si="294"/>
        <v>0</v>
      </c>
      <c r="P587">
        <f t="shared" si="295"/>
        <v>0</v>
      </c>
      <c r="Q587">
        <f t="shared" si="296"/>
        <v>0</v>
      </c>
      <c r="R587">
        <f t="shared" si="297"/>
        <v>0</v>
      </c>
      <c r="S587">
        <f t="shared" si="298"/>
        <v>0</v>
      </c>
      <c r="T587">
        <f t="shared" si="299"/>
        <v>0</v>
      </c>
    </row>
    <row r="588" spans="1:20" x14ac:dyDescent="0.4">
      <c r="A588" t="s">
        <v>21</v>
      </c>
      <c r="C588" s="9">
        <v>42.1</v>
      </c>
      <c r="D588">
        <v>9.8000000000000007</v>
      </c>
      <c r="E588">
        <v>164</v>
      </c>
      <c r="F588">
        <v>16</v>
      </c>
      <c r="G588">
        <v>361.6</v>
      </c>
      <c r="H588">
        <v>318.60000000000002</v>
      </c>
      <c r="I588">
        <v>930.3</v>
      </c>
      <c r="J588">
        <f t="shared" si="290"/>
        <v>5269.5000000000009</v>
      </c>
      <c r="L588">
        <f t="shared" si="291"/>
        <v>0</v>
      </c>
      <c r="M588">
        <f t="shared" si="292"/>
        <v>0</v>
      </c>
      <c r="N588">
        <f t="shared" si="293"/>
        <v>0</v>
      </c>
      <c r="O588">
        <f t="shared" si="294"/>
        <v>0</v>
      </c>
      <c r="P588">
        <f t="shared" si="295"/>
        <v>0</v>
      </c>
      <c r="Q588">
        <f t="shared" si="296"/>
        <v>0</v>
      </c>
      <c r="R588">
        <f t="shared" si="297"/>
        <v>0</v>
      </c>
      <c r="S588">
        <f t="shared" si="298"/>
        <v>0</v>
      </c>
      <c r="T588">
        <f t="shared" si="299"/>
        <v>0</v>
      </c>
    </row>
    <row r="589" spans="1:20" x14ac:dyDescent="0.4">
      <c r="A589" t="s">
        <v>22</v>
      </c>
      <c r="C589" s="9">
        <v>48.3</v>
      </c>
      <c r="D589">
        <v>12.2</v>
      </c>
      <c r="E589">
        <v>170</v>
      </c>
      <c r="F589">
        <v>17</v>
      </c>
      <c r="G589">
        <v>326.7</v>
      </c>
      <c r="H589">
        <v>280.5</v>
      </c>
      <c r="I589">
        <v>763.1</v>
      </c>
      <c r="J589">
        <f t="shared" si="290"/>
        <v>4683.5</v>
      </c>
      <c r="L589">
        <f t="shared" si="291"/>
        <v>0</v>
      </c>
      <c r="M589">
        <f t="shared" si="292"/>
        <v>0</v>
      </c>
      <c r="N589">
        <f t="shared" si="293"/>
        <v>0</v>
      </c>
      <c r="O589">
        <f t="shared" si="294"/>
        <v>0</v>
      </c>
      <c r="P589">
        <f t="shared" si="295"/>
        <v>0</v>
      </c>
      <c r="Q589">
        <f t="shared" si="296"/>
        <v>0</v>
      </c>
      <c r="R589">
        <f t="shared" si="297"/>
        <v>0</v>
      </c>
      <c r="S589">
        <f t="shared" si="298"/>
        <v>0</v>
      </c>
      <c r="T589">
        <f t="shared" si="299"/>
        <v>0</v>
      </c>
    </row>
    <row r="590" spans="1:20" x14ac:dyDescent="0.4">
      <c r="A590" t="s">
        <v>23</v>
      </c>
      <c r="C590" s="9">
        <v>44.4</v>
      </c>
      <c r="D590">
        <v>14.2</v>
      </c>
      <c r="E590">
        <v>172</v>
      </c>
      <c r="F590">
        <v>56</v>
      </c>
      <c r="G590">
        <v>398.1</v>
      </c>
      <c r="H590">
        <v>319.3</v>
      </c>
      <c r="I590">
        <v>998.4</v>
      </c>
      <c r="J590">
        <f t="shared" si="290"/>
        <v>5775.6</v>
      </c>
      <c r="L590">
        <f t="shared" si="291"/>
        <v>0</v>
      </c>
      <c r="M590">
        <f t="shared" si="292"/>
        <v>0</v>
      </c>
      <c r="N590">
        <f t="shared" si="293"/>
        <v>0</v>
      </c>
      <c r="O590">
        <f t="shared" si="294"/>
        <v>0</v>
      </c>
      <c r="P590">
        <f t="shared" si="295"/>
        <v>0</v>
      </c>
      <c r="Q590">
        <f t="shared" si="296"/>
        <v>0</v>
      </c>
      <c r="R590">
        <f t="shared" si="297"/>
        <v>0</v>
      </c>
      <c r="S590">
        <f t="shared" si="298"/>
        <v>0</v>
      </c>
      <c r="T590">
        <f t="shared" si="299"/>
        <v>0</v>
      </c>
    </row>
    <row r="591" spans="1:20" x14ac:dyDescent="0.4">
      <c r="A591" t="s">
        <v>24</v>
      </c>
      <c r="C591" s="9">
        <v>49.8</v>
      </c>
      <c r="D591">
        <v>14.3</v>
      </c>
      <c r="E591">
        <v>162</v>
      </c>
      <c r="F591">
        <v>17</v>
      </c>
      <c r="G591">
        <v>390.8</v>
      </c>
      <c r="H591">
        <v>329.6</v>
      </c>
      <c r="I591">
        <v>1127.7</v>
      </c>
      <c r="J591">
        <f t="shared" si="290"/>
        <v>5817.3</v>
      </c>
      <c r="L591">
        <f t="shared" si="291"/>
        <v>0</v>
      </c>
      <c r="M591">
        <f t="shared" si="292"/>
        <v>0</v>
      </c>
      <c r="N591">
        <f t="shared" si="293"/>
        <v>0</v>
      </c>
      <c r="O591">
        <f t="shared" si="294"/>
        <v>0</v>
      </c>
      <c r="P591">
        <f t="shared" si="295"/>
        <v>0</v>
      </c>
      <c r="Q591">
        <f t="shared" si="296"/>
        <v>0</v>
      </c>
      <c r="R591">
        <f t="shared" si="297"/>
        <v>0</v>
      </c>
      <c r="S591">
        <f t="shared" si="298"/>
        <v>0</v>
      </c>
      <c r="T591">
        <f t="shared" si="299"/>
        <v>0</v>
      </c>
    </row>
    <row r="592" spans="1:20" x14ac:dyDescent="0.4">
      <c r="A592" t="s">
        <v>25</v>
      </c>
      <c r="C592" s="9">
        <v>33</v>
      </c>
      <c r="D592">
        <v>6.9</v>
      </c>
      <c r="E592">
        <v>171</v>
      </c>
      <c r="F592">
        <v>5</v>
      </c>
      <c r="G592">
        <v>294.5</v>
      </c>
      <c r="H592">
        <v>284</v>
      </c>
      <c r="I592">
        <v>643.5</v>
      </c>
      <c r="J592">
        <f t="shared" si="290"/>
        <v>4177.5</v>
      </c>
      <c r="L592">
        <f t="shared" si="291"/>
        <v>0</v>
      </c>
      <c r="M592">
        <f t="shared" si="292"/>
        <v>0</v>
      </c>
      <c r="N592">
        <f t="shared" si="293"/>
        <v>0</v>
      </c>
      <c r="O592">
        <f t="shared" si="294"/>
        <v>0</v>
      </c>
      <c r="P592">
        <f t="shared" si="295"/>
        <v>0</v>
      </c>
      <c r="Q592">
        <f t="shared" si="296"/>
        <v>0</v>
      </c>
      <c r="R592">
        <f t="shared" si="297"/>
        <v>0</v>
      </c>
      <c r="S592">
        <f t="shared" si="298"/>
        <v>0</v>
      </c>
      <c r="T592">
        <f t="shared" si="299"/>
        <v>0</v>
      </c>
    </row>
    <row r="593" spans="1:20" x14ac:dyDescent="0.4">
      <c r="A593" t="s">
        <v>26</v>
      </c>
      <c r="C593" s="9">
        <v>43.5</v>
      </c>
      <c r="D593">
        <v>9.1</v>
      </c>
      <c r="E593">
        <v>151</v>
      </c>
      <c r="F593">
        <v>0</v>
      </c>
      <c r="G593">
        <v>201.1</v>
      </c>
      <c r="H593">
        <v>201.1</v>
      </c>
      <c r="I593">
        <v>524.20000000000005</v>
      </c>
      <c r="J593">
        <f t="shared" si="290"/>
        <v>2937.3999999999996</v>
      </c>
      <c r="L593">
        <f t="shared" si="291"/>
        <v>0</v>
      </c>
      <c r="M593">
        <f t="shared" si="292"/>
        <v>0</v>
      </c>
      <c r="N593">
        <f t="shared" si="293"/>
        <v>0</v>
      </c>
      <c r="O593">
        <f t="shared" si="294"/>
        <v>0</v>
      </c>
      <c r="P593">
        <f t="shared" si="295"/>
        <v>0</v>
      </c>
      <c r="Q593">
        <f t="shared" si="296"/>
        <v>0</v>
      </c>
      <c r="R593">
        <f t="shared" si="297"/>
        <v>0</v>
      </c>
      <c r="S593">
        <f t="shared" si="298"/>
        <v>0</v>
      </c>
      <c r="T593">
        <f t="shared" si="299"/>
        <v>0</v>
      </c>
    </row>
    <row r="594" spans="1:20" x14ac:dyDescent="0.4">
      <c r="A594" t="s">
        <v>27</v>
      </c>
      <c r="C594" s="9">
        <v>35.4</v>
      </c>
      <c r="D594">
        <v>12.7</v>
      </c>
      <c r="E594">
        <v>179</v>
      </c>
      <c r="F594">
        <v>9</v>
      </c>
      <c r="G594">
        <v>268.7</v>
      </c>
      <c r="H594">
        <v>256.39999999999998</v>
      </c>
      <c r="I594">
        <v>868.5</v>
      </c>
      <c r="J594">
        <f t="shared" si="290"/>
        <v>4092.8999999999996</v>
      </c>
      <c r="L594">
        <f t="shared" si="291"/>
        <v>0</v>
      </c>
      <c r="M594">
        <f t="shared" si="292"/>
        <v>0</v>
      </c>
      <c r="N594">
        <f t="shared" si="293"/>
        <v>0</v>
      </c>
      <c r="O594">
        <f t="shared" si="294"/>
        <v>0</v>
      </c>
      <c r="P594">
        <f t="shared" si="295"/>
        <v>0</v>
      </c>
      <c r="Q594">
        <f t="shared" si="296"/>
        <v>0</v>
      </c>
      <c r="R594">
        <f t="shared" si="297"/>
        <v>0</v>
      </c>
      <c r="S594">
        <f t="shared" si="298"/>
        <v>0</v>
      </c>
      <c r="T594">
        <f t="shared" si="299"/>
        <v>0</v>
      </c>
    </row>
    <row r="595" spans="1:20" x14ac:dyDescent="0.4">
      <c r="A595" t="s">
        <v>28</v>
      </c>
      <c r="C595" s="9">
        <v>39.200000000000003</v>
      </c>
      <c r="D595">
        <v>4.8</v>
      </c>
      <c r="E595">
        <v>163</v>
      </c>
      <c r="F595">
        <v>3</v>
      </c>
      <c r="G595">
        <v>216.7</v>
      </c>
      <c r="H595">
        <v>211.7</v>
      </c>
      <c r="I595">
        <v>492</v>
      </c>
      <c r="J595">
        <f t="shared" si="290"/>
        <v>3092.3999999999996</v>
      </c>
      <c r="L595">
        <f t="shared" si="291"/>
        <v>0</v>
      </c>
      <c r="M595">
        <f t="shared" si="292"/>
        <v>0</v>
      </c>
      <c r="N595">
        <f t="shared" si="293"/>
        <v>0</v>
      </c>
      <c r="O595">
        <f t="shared" si="294"/>
        <v>0</v>
      </c>
      <c r="P595">
        <f t="shared" si="295"/>
        <v>0</v>
      </c>
      <c r="Q595">
        <f t="shared" si="296"/>
        <v>0</v>
      </c>
      <c r="R595">
        <f t="shared" si="297"/>
        <v>0</v>
      </c>
      <c r="S595">
        <f t="shared" si="298"/>
        <v>0</v>
      </c>
      <c r="T595">
        <f t="shared" si="299"/>
        <v>0</v>
      </c>
    </row>
    <row r="596" spans="1:20" x14ac:dyDescent="0.4">
      <c r="A596" t="s">
        <v>29</v>
      </c>
      <c r="C596" s="9">
        <v>35.6</v>
      </c>
      <c r="D596">
        <v>8</v>
      </c>
      <c r="E596">
        <v>168</v>
      </c>
      <c r="F596">
        <v>5</v>
      </c>
      <c r="G596">
        <v>230.8</v>
      </c>
      <c r="H596">
        <v>223.3</v>
      </c>
      <c r="I596">
        <v>696.5</v>
      </c>
      <c r="J596">
        <f t="shared" si="290"/>
        <v>3466.1000000000004</v>
      </c>
      <c r="L596">
        <f t="shared" si="291"/>
        <v>0</v>
      </c>
      <c r="M596">
        <f t="shared" si="292"/>
        <v>0</v>
      </c>
      <c r="N596">
        <f t="shared" si="293"/>
        <v>0</v>
      </c>
      <c r="O596">
        <f t="shared" si="294"/>
        <v>0</v>
      </c>
      <c r="P596">
        <f t="shared" si="295"/>
        <v>0</v>
      </c>
      <c r="Q596">
        <f t="shared" si="296"/>
        <v>0</v>
      </c>
      <c r="R596">
        <f t="shared" si="297"/>
        <v>0</v>
      </c>
      <c r="S596">
        <f t="shared" si="298"/>
        <v>0</v>
      </c>
      <c r="T596">
        <f t="shared" si="299"/>
        <v>0</v>
      </c>
    </row>
    <row r="597" spans="1:20" x14ac:dyDescent="0.4">
      <c r="A597" t="s">
        <v>30</v>
      </c>
      <c r="C597" s="9">
        <v>53.8</v>
      </c>
      <c r="D597">
        <v>13.5</v>
      </c>
      <c r="E597">
        <v>170</v>
      </c>
      <c r="F597">
        <v>2</v>
      </c>
      <c r="G597">
        <v>283.3</v>
      </c>
      <c r="H597">
        <v>277.5</v>
      </c>
      <c r="I597">
        <v>634.1</v>
      </c>
      <c r="J597">
        <f t="shared" si="290"/>
        <v>4033.7000000000003</v>
      </c>
      <c r="L597">
        <f t="shared" si="291"/>
        <v>0</v>
      </c>
      <c r="M597">
        <f t="shared" si="292"/>
        <v>0</v>
      </c>
      <c r="N597">
        <f t="shared" si="293"/>
        <v>0</v>
      </c>
      <c r="O597">
        <f t="shared" si="294"/>
        <v>0</v>
      </c>
      <c r="P597">
        <f t="shared" si="295"/>
        <v>0</v>
      </c>
      <c r="Q597">
        <f t="shared" si="296"/>
        <v>0</v>
      </c>
      <c r="R597">
        <f t="shared" si="297"/>
        <v>0</v>
      </c>
      <c r="S597">
        <f t="shared" si="298"/>
        <v>0</v>
      </c>
      <c r="T597">
        <f t="shared" si="299"/>
        <v>0</v>
      </c>
    </row>
    <row r="598" spans="1:20" x14ac:dyDescent="0.4">
      <c r="A598" t="s">
        <v>31</v>
      </c>
      <c r="C598" s="9">
        <v>46</v>
      </c>
      <c r="D598">
        <v>8.5</v>
      </c>
      <c r="E598">
        <v>167</v>
      </c>
      <c r="F598">
        <v>3</v>
      </c>
      <c r="G598">
        <v>230.2</v>
      </c>
      <c r="H598">
        <v>223.6</v>
      </c>
      <c r="I598">
        <v>472.3</v>
      </c>
      <c r="J598">
        <f t="shared" si="290"/>
        <v>3234.7</v>
      </c>
      <c r="L598">
        <f t="shared" si="291"/>
        <v>0</v>
      </c>
      <c r="M598">
        <f t="shared" si="292"/>
        <v>0</v>
      </c>
      <c r="N598">
        <f t="shared" si="293"/>
        <v>0</v>
      </c>
      <c r="O598">
        <f t="shared" si="294"/>
        <v>0</v>
      </c>
      <c r="P598">
        <f t="shared" si="295"/>
        <v>0</v>
      </c>
      <c r="Q598">
        <f t="shared" si="296"/>
        <v>0</v>
      </c>
      <c r="R598">
        <f t="shared" si="297"/>
        <v>0</v>
      </c>
      <c r="S598">
        <f t="shared" si="298"/>
        <v>0</v>
      </c>
      <c r="T598">
        <f t="shared" si="299"/>
        <v>0</v>
      </c>
    </row>
    <row r="599" spans="1:20" x14ac:dyDescent="0.4">
      <c r="A599" t="s">
        <v>32</v>
      </c>
      <c r="C599" s="9">
        <v>51.7</v>
      </c>
      <c r="D599">
        <v>10.6</v>
      </c>
      <c r="E599">
        <v>170</v>
      </c>
      <c r="F599">
        <v>1</v>
      </c>
      <c r="G599">
        <v>272.89999999999998</v>
      </c>
      <c r="H599">
        <v>269.7</v>
      </c>
      <c r="I599">
        <v>234.8</v>
      </c>
      <c r="J599">
        <f t="shared" si="290"/>
        <v>3509.6</v>
      </c>
      <c r="L599">
        <f t="shared" si="291"/>
        <v>0</v>
      </c>
      <c r="M599">
        <f t="shared" si="292"/>
        <v>0</v>
      </c>
      <c r="N599">
        <f t="shared" si="293"/>
        <v>0</v>
      </c>
      <c r="O599">
        <f t="shared" si="294"/>
        <v>0</v>
      </c>
      <c r="P599">
        <f t="shared" si="295"/>
        <v>0</v>
      </c>
      <c r="Q599">
        <f t="shared" si="296"/>
        <v>0</v>
      </c>
      <c r="R599">
        <f t="shared" si="297"/>
        <v>0</v>
      </c>
      <c r="S599">
        <f t="shared" si="298"/>
        <v>0</v>
      </c>
      <c r="T599">
        <f t="shared" si="299"/>
        <v>0</v>
      </c>
    </row>
    <row r="600" spans="1:20" x14ac:dyDescent="0.4">
      <c r="A600" t="s">
        <v>39</v>
      </c>
      <c r="C600" s="9">
        <v>48.8</v>
      </c>
      <c r="D600">
        <v>9.3000000000000007</v>
      </c>
      <c r="E600">
        <v>163</v>
      </c>
      <c r="F600">
        <v>29</v>
      </c>
      <c r="G600">
        <v>207.1</v>
      </c>
      <c r="H600">
        <v>181.5</v>
      </c>
      <c r="I600">
        <v>562.4</v>
      </c>
      <c r="J600">
        <f t="shared" si="290"/>
        <v>3047.6</v>
      </c>
      <c r="L600">
        <f t="shared" si="291"/>
        <v>0</v>
      </c>
      <c r="M600">
        <f t="shared" si="292"/>
        <v>0</v>
      </c>
      <c r="N600">
        <f t="shared" si="293"/>
        <v>0</v>
      </c>
      <c r="O600">
        <f t="shared" si="294"/>
        <v>0</v>
      </c>
      <c r="P600">
        <f t="shared" si="295"/>
        <v>0</v>
      </c>
      <c r="Q600">
        <f t="shared" si="296"/>
        <v>0</v>
      </c>
      <c r="R600">
        <f t="shared" si="297"/>
        <v>0</v>
      </c>
      <c r="S600">
        <f t="shared" si="298"/>
        <v>0</v>
      </c>
      <c r="T600">
        <f t="shared" si="299"/>
        <v>0</v>
      </c>
    </row>
    <row r="602" spans="1:20" x14ac:dyDescent="0.4">
      <c r="M602">
        <f>SUM(M584:M600)</f>
        <v>0</v>
      </c>
      <c r="N602">
        <f>SUM(N584:N600)</f>
        <v>0</v>
      </c>
      <c r="O602">
        <f>SUM(O584:O600)</f>
        <v>0</v>
      </c>
      <c r="P602">
        <f>SUM(P584:P600)</f>
        <v>0</v>
      </c>
      <c r="Q602">
        <f>SUM(Q584:Q600)*1000</f>
        <v>0</v>
      </c>
      <c r="R602">
        <f>SUM(R584:R600)*1000</f>
        <v>0</v>
      </c>
      <c r="S602">
        <f>SUM(S584:S600)*1000</f>
        <v>0</v>
      </c>
      <c r="T602">
        <f>SUM(T584:T600)*1000</f>
        <v>0</v>
      </c>
    </row>
    <row r="603" spans="1:20" x14ac:dyDescent="0.4">
      <c r="A603" t="s">
        <v>160</v>
      </c>
      <c r="L603" t="s">
        <v>78</v>
      </c>
    </row>
    <row r="604" spans="1:20" x14ac:dyDescent="0.4">
      <c r="A604" t="s">
        <v>16</v>
      </c>
      <c r="C604" s="9">
        <v>44</v>
      </c>
      <c r="D604">
        <v>6.6</v>
      </c>
      <c r="E604">
        <v>165</v>
      </c>
      <c r="F604">
        <v>17</v>
      </c>
      <c r="G604">
        <v>1111.3</v>
      </c>
      <c r="H604">
        <v>1020.8</v>
      </c>
      <c r="I604">
        <v>882.6</v>
      </c>
      <c r="J604">
        <f>(G604*12)+I604</f>
        <v>14218.199999999999</v>
      </c>
      <c r="L604">
        <f>IF(AND($F$1=A604,$M$1=$A$603),A604,0)</f>
        <v>0</v>
      </c>
      <c r="M604">
        <f>IFERROR(VLOOKUP(L604,$A$603:$J$620,3,FALSE),0)</f>
        <v>0</v>
      </c>
      <c r="N604">
        <f>IFERROR(VLOOKUP(L604,$A$603:$J$620,4,FALSE),0)</f>
        <v>0</v>
      </c>
      <c r="O604">
        <f>IFERROR(VLOOKUP(L604,$A$603:$J$620,5,FALSE),0)</f>
        <v>0</v>
      </c>
      <c r="P604">
        <f>IFERROR(VLOOKUP(L604,$A$603:$J$620,6,FALSE),0)</f>
        <v>0</v>
      </c>
      <c r="Q604">
        <f>IFERROR(VLOOKUP(L604,$A$603:$J$620,7,FALSE),0)</f>
        <v>0</v>
      </c>
      <c r="R604">
        <f>IFERROR(VLOOKUP(L604,$A$603:$J$620,8,FALSE),0)</f>
        <v>0</v>
      </c>
      <c r="S604">
        <f>IFERROR(VLOOKUP(L604,$A$603:$J$620,9,FALSE),0)</f>
        <v>0</v>
      </c>
      <c r="T604">
        <f>IFERROR(VLOOKUP(L604,$A$603:$J$620,10,FALSE),0)</f>
        <v>0</v>
      </c>
    </row>
    <row r="605" spans="1:20" x14ac:dyDescent="0.4">
      <c r="A605" t="s">
        <v>17</v>
      </c>
      <c r="C605" s="9" t="s">
        <v>74</v>
      </c>
      <c r="D605" t="s">
        <v>74</v>
      </c>
      <c r="E605" t="s">
        <v>74</v>
      </c>
      <c r="F605" t="s">
        <v>74</v>
      </c>
      <c r="G605" t="s">
        <v>74</v>
      </c>
      <c r="H605" t="s">
        <v>74</v>
      </c>
      <c r="I605" t="s">
        <v>74</v>
      </c>
      <c r="J605" t="e">
        <f t="shared" ref="J605:J620" si="300">(G605*12)+I605</f>
        <v>#VALUE!</v>
      </c>
      <c r="L605">
        <f t="shared" ref="L605:L620" si="301">IF(AND($F$1=A605,$M$1=$A$603),A605,0)</f>
        <v>0</v>
      </c>
      <c r="M605">
        <f t="shared" ref="M605:M620" si="302">IFERROR(VLOOKUP(L605,$A$603:$J$620,3,FALSE),0)</f>
        <v>0</v>
      </c>
      <c r="N605">
        <f t="shared" ref="N605:N620" si="303">IFERROR(VLOOKUP(L605,$A$603:$J$620,4,FALSE),0)</f>
        <v>0</v>
      </c>
      <c r="O605">
        <f t="shared" ref="O605:O620" si="304">IFERROR(VLOOKUP(L605,$A$603:$J$620,5,FALSE),0)</f>
        <v>0</v>
      </c>
      <c r="P605">
        <f t="shared" ref="P605:P620" si="305">IFERROR(VLOOKUP(L605,$A$603:$J$620,6,FALSE),0)</f>
        <v>0</v>
      </c>
      <c r="Q605">
        <f t="shared" ref="Q605:Q620" si="306">IFERROR(VLOOKUP(L605,$A$603:$J$620,7,FALSE),0)</f>
        <v>0</v>
      </c>
      <c r="R605">
        <f t="shared" ref="R605:R620" si="307">IFERROR(VLOOKUP(L605,$A$603:$J$620,8,FALSE),0)</f>
        <v>0</v>
      </c>
      <c r="S605">
        <f t="shared" ref="S605:S620" si="308">IFERROR(VLOOKUP(L605,$A$603:$J$620,9,FALSE),0)</f>
        <v>0</v>
      </c>
      <c r="T605">
        <f t="shared" ref="T605:T620" si="309">IFERROR(VLOOKUP(L605,$A$603:$J$620,10,FALSE),0)</f>
        <v>0</v>
      </c>
    </row>
    <row r="606" spans="1:20" x14ac:dyDescent="0.4">
      <c r="A606" t="s">
        <v>18</v>
      </c>
      <c r="C606" s="9">
        <v>44.2</v>
      </c>
      <c r="D606">
        <v>9.4</v>
      </c>
      <c r="E606">
        <v>163</v>
      </c>
      <c r="F606">
        <v>9</v>
      </c>
      <c r="G606">
        <v>389</v>
      </c>
      <c r="H606">
        <v>365.2</v>
      </c>
      <c r="I606">
        <v>933.6</v>
      </c>
      <c r="J606">
        <f t="shared" si="300"/>
        <v>5601.6</v>
      </c>
      <c r="L606">
        <f t="shared" si="301"/>
        <v>0</v>
      </c>
      <c r="M606">
        <f t="shared" si="302"/>
        <v>0</v>
      </c>
      <c r="N606">
        <f t="shared" si="303"/>
        <v>0</v>
      </c>
      <c r="O606">
        <f t="shared" si="304"/>
        <v>0</v>
      </c>
      <c r="P606">
        <f t="shared" si="305"/>
        <v>0</v>
      </c>
      <c r="Q606">
        <f t="shared" si="306"/>
        <v>0</v>
      </c>
      <c r="R606">
        <f t="shared" si="307"/>
        <v>0</v>
      </c>
      <c r="S606">
        <f t="shared" si="308"/>
        <v>0</v>
      </c>
      <c r="T606">
        <f t="shared" si="309"/>
        <v>0</v>
      </c>
    </row>
    <row r="607" spans="1:20" x14ac:dyDescent="0.4">
      <c r="A607" t="s">
        <v>19</v>
      </c>
      <c r="C607" s="9">
        <v>47.3</v>
      </c>
      <c r="D607">
        <v>8.3000000000000007</v>
      </c>
      <c r="E607">
        <v>162</v>
      </c>
      <c r="F607">
        <v>7</v>
      </c>
      <c r="G607">
        <v>250</v>
      </c>
      <c r="H607">
        <v>239.9</v>
      </c>
      <c r="I607">
        <v>815.7</v>
      </c>
      <c r="J607">
        <f t="shared" si="300"/>
        <v>3815.7</v>
      </c>
      <c r="L607">
        <f t="shared" si="301"/>
        <v>0</v>
      </c>
      <c r="M607">
        <f t="shared" si="302"/>
        <v>0</v>
      </c>
      <c r="N607">
        <f t="shared" si="303"/>
        <v>0</v>
      </c>
      <c r="O607">
        <f t="shared" si="304"/>
        <v>0</v>
      </c>
      <c r="P607">
        <f t="shared" si="305"/>
        <v>0</v>
      </c>
      <c r="Q607">
        <f t="shared" si="306"/>
        <v>0</v>
      </c>
      <c r="R607">
        <f t="shared" si="307"/>
        <v>0</v>
      </c>
      <c r="S607">
        <f t="shared" si="308"/>
        <v>0</v>
      </c>
      <c r="T607">
        <f t="shared" si="309"/>
        <v>0</v>
      </c>
    </row>
    <row r="608" spans="1:20" x14ac:dyDescent="0.4">
      <c r="A608" t="s">
        <v>21</v>
      </c>
      <c r="C608" s="9">
        <v>40.200000000000003</v>
      </c>
      <c r="D608">
        <v>9.1</v>
      </c>
      <c r="E608">
        <v>165</v>
      </c>
      <c r="F608">
        <v>4</v>
      </c>
      <c r="G608">
        <v>317.8</v>
      </c>
      <c r="H608">
        <v>302.5</v>
      </c>
      <c r="I608">
        <v>825.1</v>
      </c>
      <c r="J608">
        <f t="shared" si="300"/>
        <v>4638.7000000000007</v>
      </c>
      <c r="L608">
        <f t="shared" si="301"/>
        <v>0</v>
      </c>
      <c r="M608">
        <f t="shared" si="302"/>
        <v>0</v>
      </c>
      <c r="N608">
        <f t="shared" si="303"/>
        <v>0</v>
      </c>
      <c r="O608">
        <f t="shared" si="304"/>
        <v>0</v>
      </c>
      <c r="P608">
        <f t="shared" si="305"/>
        <v>0</v>
      </c>
      <c r="Q608">
        <f t="shared" si="306"/>
        <v>0</v>
      </c>
      <c r="R608">
        <f t="shared" si="307"/>
        <v>0</v>
      </c>
      <c r="S608">
        <f t="shared" si="308"/>
        <v>0</v>
      </c>
      <c r="T608">
        <f t="shared" si="309"/>
        <v>0</v>
      </c>
    </row>
    <row r="609" spans="1:20" x14ac:dyDescent="0.4">
      <c r="A609" t="s">
        <v>22</v>
      </c>
      <c r="C609" s="9">
        <v>46.8</v>
      </c>
      <c r="D609">
        <v>8.6</v>
      </c>
      <c r="E609">
        <v>164</v>
      </c>
      <c r="F609">
        <v>9</v>
      </c>
      <c r="G609">
        <v>280.7</v>
      </c>
      <c r="H609">
        <v>260.10000000000002</v>
      </c>
      <c r="I609">
        <v>505.5</v>
      </c>
      <c r="J609">
        <f t="shared" si="300"/>
        <v>3873.8999999999996</v>
      </c>
      <c r="L609">
        <f t="shared" si="301"/>
        <v>0</v>
      </c>
      <c r="M609">
        <f t="shared" si="302"/>
        <v>0</v>
      </c>
      <c r="N609">
        <f t="shared" si="303"/>
        <v>0</v>
      </c>
      <c r="O609">
        <f t="shared" si="304"/>
        <v>0</v>
      </c>
      <c r="P609">
        <f t="shared" si="305"/>
        <v>0</v>
      </c>
      <c r="Q609">
        <f t="shared" si="306"/>
        <v>0</v>
      </c>
      <c r="R609">
        <f t="shared" si="307"/>
        <v>0</v>
      </c>
      <c r="S609">
        <f t="shared" si="308"/>
        <v>0</v>
      </c>
      <c r="T609">
        <f t="shared" si="309"/>
        <v>0</v>
      </c>
    </row>
    <row r="610" spans="1:20" x14ac:dyDescent="0.4">
      <c r="A610" t="s">
        <v>23</v>
      </c>
      <c r="C610" s="9">
        <v>38.5</v>
      </c>
      <c r="D610">
        <v>9.5</v>
      </c>
      <c r="E610">
        <v>158</v>
      </c>
      <c r="F610">
        <v>5</v>
      </c>
      <c r="G610">
        <v>270.5</v>
      </c>
      <c r="H610">
        <v>261.2</v>
      </c>
      <c r="I610">
        <v>940.8</v>
      </c>
      <c r="J610">
        <f t="shared" si="300"/>
        <v>4186.8</v>
      </c>
      <c r="L610">
        <f t="shared" si="301"/>
        <v>0</v>
      </c>
      <c r="M610">
        <f t="shared" si="302"/>
        <v>0</v>
      </c>
      <c r="N610">
        <f t="shared" si="303"/>
        <v>0</v>
      </c>
      <c r="O610">
        <f t="shared" si="304"/>
        <v>0</v>
      </c>
      <c r="P610">
        <f t="shared" si="305"/>
        <v>0</v>
      </c>
      <c r="Q610">
        <f t="shared" si="306"/>
        <v>0</v>
      </c>
      <c r="R610">
        <f t="shared" si="307"/>
        <v>0</v>
      </c>
      <c r="S610">
        <f t="shared" si="308"/>
        <v>0</v>
      </c>
      <c r="T610">
        <f t="shared" si="309"/>
        <v>0</v>
      </c>
    </row>
    <row r="611" spans="1:20" x14ac:dyDescent="0.4">
      <c r="A611" t="s">
        <v>24</v>
      </c>
      <c r="C611" s="9">
        <v>44.8</v>
      </c>
      <c r="D611">
        <v>10.4</v>
      </c>
      <c r="E611">
        <v>166</v>
      </c>
      <c r="F611">
        <v>8</v>
      </c>
      <c r="G611">
        <v>317</v>
      </c>
      <c r="H611">
        <v>290.89999999999998</v>
      </c>
      <c r="I611">
        <v>837.3</v>
      </c>
      <c r="J611">
        <f t="shared" si="300"/>
        <v>4641.3</v>
      </c>
      <c r="L611">
        <f t="shared" si="301"/>
        <v>0</v>
      </c>
      <c r="M611">
        <f t="shared" si="302"/>
        <v>0</v>
      </c>
      <c r="N611">
        <f t="shared" si="303"/>
        <v>0</v>
      </c>
      <c r="O611">
        <f t="shared" si="304"/>
        <v>0</v>
      </c>
      <c r="P611">
        <f t="shared" si="305"/>
        <v>0</v>
      </c>
      <c r="Q611">
        <f t="shared" si="306"/>
        <v>0</v>
      </c>
      <c r="R611">
        <f t="shared" si="307"/>
        <v>0</v>
      </c>
      <c r="S611">
        <f t="shared" si="308"/>
        <v>0</v>
      </c>
      <c r="T611">
        <f t="shared" si="309"/>
        <v>0</v>
      </c>
    </row>
    <row r="612" spans="1:20" x14ac:dyDescent="0.4">
      <c r="A612" t="s">
        <v>25</v>
      </c>
      <c r="C612" s="9">
        <v>35.9</v>
      </c>
      <c r="D612">
        <v>9.1</v>
      </c>
      <c r="E612">
        <v>166</v>
      </c>
      <c r="F612">
        <v>2</v>
      </c>
      <c r="G612">
        <v>274</v>
      </c>
      <c r="H612">
        <v>269.10000000000002</v>
      </c>
      <c r="I612">
        <v>722.1</v>
      </c>
      <c r="J612">
        <f t="shared" si="300"/>
        <v>4010.1</v>
      </c>
      <c r="L612">
        <f t="shared" si="301"/>
        <v>0</v>
      </c>
      <c r="M612">
        <f t="shared" si="302"/>
        <v>0</v>
      </c>
      <c r="N612">
        <f t="shared" si="303"/>
        <v>0</v>
      </c>
      <c r="O612">
        <f t="shared" si="304"/>
        <v>0</v>
      </c>
      <c r="P612">
        <f t="shared" si="305"/>
        <v>0</v>
      </c>
      <c r="Q612">
        <f t="shared" si="306"/>
        <v>0</v>
      </c>
      <c r="R612">
        <f t="shared" si="307"/>
        <v>0</v>
      </c>
      <c r="S612">
        <f t="shared" si="308"/>
        <v>0</v>
      </c>
      <c r="T612">
        <f t="shared" si="309"/>
        <v>0</v>
      </c>
    </row>
    <row r="613" spans="1:20" x14ac:dyDescent="0.4">
      <c r="A613" t="s">
        <v>26</v>
      </c>
      <c r="C613" s="9">
        <v>40.1</v>
      </c>
      <c r="D613">
        <v>15</v>
      </c>
      <c r="E613">
        <v>168</v>
      </c>
      <c r="F613">
        <v>2</v>
      </c>
      <c r="G613">
        <v>270.8</v>
      </c>
      <c r="H613">
        <v>268.2</v>
      </c>
      <c r="I613">
        <v>580</v>
      </c>
      <c r="J613">
        <f t="shared" si="300"/>
        <v>3829.6000000000004</v>
      </c>
      <c r="L613">
        <f t="shared" si="301"/>
        <v>0</v>
      </c>
      <c r="M613">
        <f t="shared" si="302"/>
        <v>0</v>
      </c>
      <c r="N613">
        <f t="shared" si="303"/>
        <v>0</v>
      </c>
      <c r="O613">
        <f t="shared" si="304"/>
        <v>0</v>
      </c>
      <c r="P613">
        <f t="shared" si="305"/>
        <v>0</v>
      </c>
      <c r="Q613">
        <f t="shared" si="306"/>
        <v>0</v>
      </c>
      <c r="R613">
        <f t="shared" si="307"/>
        <v>0</v>
      </c>
      <c r="S613">
        <f t="shared" si="308"/>
        <v>0</v>
      </c>
      <c r="T613">
        <f t="shared" si="309"/>
        <v>0</v>
      </c>
    </row>
    <row r="614" spans="1:20" x14ac:dyDescent="0.4">
      <c r="A614" t="s">
        <v>27</v>
      </c>
      <c r="C614" s="9">
        <v>49.5</v>
      </c>
      <c r="D614">
        <v>28.5</v>
      </c>
      <c r="E614">
        <v>170</v>
      </c>
      <c r="F614">
        <v>0</v>
      </c>
      <c r="G614">
        <v>273.60000000000002</v>
      </c>
      <c r="H614">
        <v>273.60000000000002</v>
      </c>
      <c r="I614">
        <v>620</v>
      </c>
      <c r="J614">
        <f t="shared" si="300"/>
        <v>3903.2000000000003</v>
      </c>
      <c r="L614">
        <f t="shared" si="301"/>
        <v>0</v>
      </c>
      <c r="M614">
        <f t="shared" si="302"/>
        <v>0</v>
      </c>
      <c r="N614">
        <f t="shared" si="303"/>
        <v>0</v>
      </c>
      <c r="O614">
        <f t="shared" si="304"/>
        <v>0</v>
      </c>
      <c r="P614">
        <f t="shared" si="305"/>
        <v>0</v>
      </c>
      <c r="Q614">
        <f t="shared" si="306"/>
        <v>0</v>
      </c>
      <c r="R614">
        <f t="shared" si="307"/>
        <v>0</v>
      </c>
      <c r="S614">
        <f t="shared" si="308"/>
        <v>0</v>
      </c>
      <c r="T614">
        <f t="shared" si="309"/>
        <v>0</v>
      </c>
    </row>
    <row r="615" spans="1:20" x14ac:dyDescent="0.4">
      <c r="A615" t="s">
        <v>28</v>
      </c>
      <c r="C615" s="9">
        <v>36.799999999999997</v>
      </c>
      <c r="D615">
        <v>9.3000000000000007</v>
      </c>
      <c r="E615">
        <v>166</v>
      </c>
      <c r="F615">
        <v>3</v>
      </c>
      <c r="G615">
        <v>245.2</v>
      </c>
      <c r="H615">
        <v>239.2</v>
      </c>
      <c r="I615">
        <v>748.4</v>
      </c>
      <c r="J615">
        <f t="shared" si="300"/>
        <v>3690.7999999999997</v>
      </c>
      <c r="L615">
        <f t="shared" si="301"/>
        <v>0</v>
      </c>
      <c r="M615">
        <f t="shared" si="302"/>
        <v>0</v>
      </c>
      <c r="N615">
        <f t="shared" si="303"/>
        <v>0</v>
      </c>
      <c r="O615">
        <f t="shared" si="304"/>
        <v>0</v>
      </c>
      <c r="P615">
        <f t="shared" si="305"/>
        <v>0</v>
      </c>
      <c r="Q615">
        <f t="shared" si="306"/>
        <v>0</v>
      </c>
      <c r="R615">
        <f t="shared" si="307"/>
        <v>0</v>
      </c>
      <c r="S615">
        <f t="shared" si="308"/>
        <v>0</v>
      </c>
      <c r="T615">
        <f t="shared" si="309"/>
        <v>0</v>
      </c>
    </row>
    <row r="616" spans="1:20" x14ac:dyDescent="0.4">
      <c r="A616" t="s">
        <v>29</v>
      </c>
      <c r="C616" s="9">
        <v>36.200000000000003</v>
      </c>
      <c r="D616">
        <v>7.2</v>
      </c>
      <c r="E616">
        <v>171</v>
      </c>
      <c r="F616">
        <v>3</v>
      </c>
      <c r="G616">
        <v>220.4</v>
      </c>
      <c r="H616">
        <v>216.1</v>
      </c>
      <c r="I616">
        <v>565.79999999999995</v>
      </c>
      <c r="J616">
        <f t="shared" si="300"/>
        <v>3210.6000000000004</v>
      </c>
      <c r="L616">
        <f t="shared" si="301"/>
        <v>0</v>
      </c>
      <c r="M616">
        <f t="shared" si="302"/>
        <v>0</v>
      </c>
      <c r="N616">
        <f t="shared" si="303"/>
        <v>0</v>
      </c>
      <c r="O616">
        <f t="shared" si="304"/>
        <v>0</v>
      </c>
      <c r="P616">
        <f t="shared" si="305"/>
        <v>0</v>
      </c>
      <c r="Q616">
        <f t="shared" si="306"/>
        <v>0</v>
      </c>
      <c r="R616">
        <f t="shared" si="307"/>
        <v>0</v>
      </c>
      <c r="S616">
        <f t="shared" si="308"/>
        <v>0</v>
      </c>
      <c r="T616">
        <f t="shared" si="309"/>
        <v>0</v>
      </c>
    </row>
    <row r="617" spans="1:20" x14ac:dyDescent="0.4">
      <c r="A617" t="s">
        <v>30</v>
      </c>
      <c r="C617" s="9">
        <v>56.8</v>
      </c>
      <c r="D617">
        <v>5.9</v>
      </c>
      <c r="E617">
        <v>168</v>
      </c>
      <c r="F617">
        <v>4</v>
      </c>
      <c r="G617">
        <v>277.60000000000002</v>
      </c>
      <c r="H617">
        <v>269.39999999999998</v>
      </c>
      <c r="I617">
        <v>544.1</v>
      </c>
      <c r="J617">
        <f t="shared" si="300"/>
        <v>3875.3</v>
      </c>
      <c r="L617">
        <f t="shared" si="301"/>
        <v>0</v>
      </c>
      <c r="M617">
        <f t="shared" si="302"/>
        <v>0</v>
      </c>
      <c r="N617">
        <f t="shared" si="303"/>
        <v>0</v>
      </c>
      <c r="O617">
        <f t="shared" si="304"/>
        <v>0</v>
      </c>
      <c r="P617">
        <f t="shared" si="305"/>
        <v>0</v>
      </c>
      <c r="Q617">
        <f t="shared" si="306"/>
        <v>0</v>
      </c>
      <c r="R617">
        <f t="shared" si="307"/>
        <v>0</v>
      </c>
      <c r="S617">
        <f t="shared" si="308"/>
        <v>0</v>
      </c>
      <c r="T617">
        <f t="shared" si="309"/>
        <v>0</v>
      </c>
    </row>
    <row r="618" spans="1:20" x14ac:dyDescent="0.4">
      <c r="A618" t="s">
        <v>31</v>
      </c>
      <c r="C618" s="9">
        <v>42</v>
      </c>
      <c r="D618">
        <v>7.8</v>
      </c>
      <c r="E618">
        <v>164</v>
      </c>
      <c r="F618">
        <v>5</v>
      </c>
      <c r="G618">
        <v>215.8</v>
      </c>
      <c r="H618">
        <v>202</v>
      </c>
      <c r="I618">
        <v>585.4</v>
      </c>
      <c r="J618">
        <f t="shared" si="300"/>
        <v>3175.0000000000005</v>
      </c>
      <c r="L618">
        <f t="shared" si="301"/>
        <v>0</v>
      </c>
      <c r="M618">
        <f t="shared" si="302"/>
        <v>0</v>
      </c>
      <c r="N618">
        <f t="shared" si="303"/>
        <v>0</v>
      </c>
      <c r="O618">
        <f t="shared" si="304"/>
        <v>0</v>
      </c>
      <c r="P618">
        <f t="shared" si="305"/>
        <v>0</v>
      </c>
      <c r="Q618">
        <f t="shared" si="306"/>
        <v>0</v>
      </c>
      <c r="R618">
        <f t="shared" si="307"/>
        <v>0</v>
      </c>
      <c r="S618">
        <f t="shared" si="308"/>
        <v>0</v>
      </c>
      <c r="T618">
        <f t="shared" si="309"/>
        <v>0</v>
      </c>
    </row>
    <row r="619" spans="1:20" x14ac:dyDescent="0.4">
      <c r="A619" t="s">
        <v>32</v>
      </c>
      <c r="C619" s="9">
        <v>41</v>
      </c>
      <c r="D619">
        <v>9</v>
      </c>
      <c r="E619">
        <v>176</v>
      </c>
      <c r="F619">
        <v>11</v>
      </c>
      <c r="G619">
        <v>294.39999999999998</v>
      </c>
      <c r="H619">
        <v>278.7</v>
      </c>
      <c r="I619">
        <v>0</v>
      </c>
      <c r="J619">
        <f t="shared" si="300"/>
        <v>3532.7999999999997</v>
      </c>
      <c r="L619">
        <f t="shared" si="301"/>
        <v>0</v>
      </c>
      <c r="M619">
        <f t="shared" si="302"/>
        <v>0</v>
      </c>
      <c r="N619">
        <f t="shared" si="303"/>
        <v>0</v>
      </c>
      <c r="O619">
        <f t="shared" si="304"/>
        <v>0</v>
      </c>
      <c r="P619">
        <f t="shared" si="305"/>
        <v>0</v>
      </c>
      <c r="Q619">
        <f t="shared" si="306"/>
        <v>0</v>
      </c>
      <c r="R619">
        <f t="shared" si="307"/>
        <v>0</v>
      </c>
      <c r="S619">
        <f t="shared" si="308"/>
        <v>0</v>
      </c>
      <c r="T619">
        <f t="shared" si="309"/>
        <v>0</v>
      </c>
    </row>
    <row r="620" spans="1:20" x14ac:dyDescent="0.4">
      <c r="A620" t="s">
        <v>39</v>
      </c>
      <c r="C620" s="9">
        <v>48.5</v>
      </c>
      <c r="D620">
        <v>10.3</v>
      </c>
      <c r="E620">
        <v>165</v>
      </c>
      <c r="F620">
        <v>1</v>
      </c>
      <c r="G620">
        <v>215.6</v>
      </c>
      <c r="H620">
        <v>210.4</v>
      </c>
      <c r="I620">
        <v>493.1</v>
      </c>
      <c r="J620">
        <f t="shared" si="300"/>
        <v>3080.2999999999997</v>
      </c>
      <c r="L620">
        <f t="shared" si="301"/>
        <v>0</v>
      </c>
      <c r="M620">
        <f t="shared" si="302"/>
        <v>0</v>
      </c>
      <c r="N620">
        <f t="shared" si="303"/>
        <v>0</v>
      </c>
      <c r="O620">
        <f t="shared" si="304"/>
        <v>0</v>
      </c>
      <c r="P620">
        <f t="shared" si="305"/>
        <v>0</v>
      </c>
      <c r="Q620">
        <f t="shared" si="306"/>
        <v>0</v>
      </c>
      <c r="R620">
        <f t="shared" si="307"/>
        <v>0</v>
      </c>
      <c r="S620">
        <f t="shared" si="308"/>
        <v>0</v>
      </c>
      <c r="T620">
        <f t="shared" si="309"/>
        <v>0</v>
      </c>
    </row>
    <row r="622" spans="1:20" x14ac:dyDescent="0.4">
      <c r="M622">
        <f>SUM(M604:M620)</f>
        <v>0</v>
      </c>
      <c r="N622">
        <f>SUM(N604:N620)</f>
        <v>0</v>
      </c>
      <c r="O622">
        <f>SUM(O604:O620)</f>
        <v>0</v>
      </c>
      <c r="P622">
        <f>SUM(P604:P620)</f>
        <v>0</v>
      </c>
      <c r="Q622">
        <f>SUM(Q604:Q620)*1000</f>
        <v>0</v>
      </c>
      <c r="R622">
        <f>SUM(R604:R620)*1000</f>
        <v>0</v>
      </c>
      <c r="S622">
        <f>SUM(S604:S620)*1000</f>
        <v>0</v>
      </c>
      <c r="T622">
        <f>SUM(T604:T620)*1000</f>
        <v>0</v>
      </c>
    </row>
    <row r="623" spans="1:20" x14ac:dyDescent="0.4">
      <c r="A623" t="s">
        <v>161</v>
      </c>
      <c r="L623" t="s">
        <v>78</v>
      </c>
    </row>
    <row r="624" spans="1:20" x14ac:dyDescent="0.4">
      <c r="A624" t="s">
        <v>16</v>
      </c>
      <c r="C624" s="9">
        <v>48.7</v>
      </c>
      <c r="D624">
        <v>6.1</v>
      </c>
      <c r="E624">
        <v>164</v>
      </c>
      <c r="F624">
        <v>8</v>
      </c>
      <c r="G624">
        <v>1185.5999999999999</v>
      </c>
      <c r="H624">
        <v>1103.8</v>
      </c>
      <c r="I624">
        <v>1111.9000000000001</v>
      </c>
      <c r="J624">
        <f t="shared" ref="J624:J640" si="310">(G624*12)+I624</f>
        <v>15339.099999999999</v>
      </c>
      <c r="L624">
        <f>IF(AND($F$1=A624,$M$1=$A$623),A624,0)</f>
        <v>0</v>
      </c>
      <c r="M624">
        <f>IFERROR(VLOOKUP(L624,$A$623:$J$640,3,FALSE),0)</f>
        <v>0</v>
      </c>
      <c r="N624">
        <f>IFERROR(VLOOKUP(L624,$A$623:$J$640,4,FALSE),0)</f>
        <v>0</v>
      </c>
      <c r="O624">
        <f>IFERROR(VLOOKUP(L624,$A$623:$J$640,5,FALSE),0)</f>
        <v>0</v>
      </c>
      <c r="P624">
        <f>IFERROR(VLOOKUP(L624,$A$623:$J$640,6,FALSE),0)</f>
        <v>0</v>
      </c>
      <c r="Q624">
        <f>IFERROR(VLOOKUP(L624,$A$623:$J$640,7,FALSE),0)</f>
        <v>0</v>
      </c>
      <c r="R624">
        <f>IFERROR(VLOOKUP(L624,$A$623:$J$640,8,FALSE),0)</f>
        <v>0</v>
      </c>
      <c r="S624">
        <f>IFERROR(VLOOKUP(L624,$A$623:$J$640,9,FALSE),0)</f>
        <v>0</v>
      </c>
      <c r="T624">
        <f>IFERROR(VLOOKUP(L624,$A$623:$J$640,10,FALSE),0)</f>
        <v>0</v>
      </c>
    </row>
    <row r="625" spans="1:20" x14ac:dyDescent="0.4">
      <c r="A625" t="s">
        <v>17</v>
      </c>
      <c r="C625" s="9">
        <v>42.1</v>
      </c>
      <c r="D625">
        <v>8</v>
      </c>
      <c r="E625">
        <v>161</v>
      </c>
      <c r="F625">
        <v>3</v>
      </c>
      <c r="G625">
        <v>558.79999999999995</v>
      </c>
      <c r="H625">
        <v>547.79999999999995</v>
      </c>
      <c r="I625">
        <v>94.3</v>
      </c>
      <c r="J625">
        <f t="shared" si="310"/>
        <v>6799.9</v>
      </c>
      <c r="L625">
        <f t="shared" ref="L625:L640" si="311">IF(AND($F$1=A625,$M$1=$A$623),A625,0)</f>
        <v>0</v>
      </c>
      <c r="M625">
        <f t="shared" ref="M625:M640" si="312">IFERROR(VLOOKUP(L625,$A$623:$J$640,3,FALSE),0)</f>
        <v>0</v>
      </c>
      <c r="N625">
        <f t="shared" ref="N625:N640" si="313">IFERROR(VLOOKUP(L625,$A$623:$J$640,4,FALSE),0)</f>
        <v>0</v>
      </c>
      <c r="O625">
        <f t="shared" ref="O625:O640" si="314">IFERROR(VLOOKUP(L625,$A$623:$J$640,5,FALSE),0)</f>
        <v>0</v>
      </c>
      <c r="P625">
        <f t="shared" ref="P625:P640" si="315">IFERROR(VLOOKUP(L625,$A$623:$J$640,6,FALSE),0)</f>
        <v>0</v>
      </c>
      <c r="Q625">
        <f t="shared" ref="Q625:Q640" si="316">IFERROR(VLOOKUP(L625,$A$623:$J$640,7,FALSE),0)</f>
        <v>0</v>
      </c>
      <c r="R625">
        <f t="shared" ref="R625:R640" si="317">IFERROR(VLOOKUP(L625,$A$623:$J$640,8,FALSE),0)</f>
        <v>0</v>
      </c>
      <c r="S625">
        <f t="shared" ref="S625:S640" si="318">IFERROR(VLOOKUP(L625,$A$623:$J$640,9,FALSE),0)</f>
        <v>0</v>
      </c>
      <c r="T625">
        <f t="shared" ref="T625:T640" si="319">IFERROR(VLOOKUP(L625,$A$623:$J$640,10,FALSE),0)</f>
        <v>0</v>
      </c>
    </row>
    <row r="626" spans="1:20" x14ac:dyDescent="0.4">
      <c r="A626" t="s">
        <v>18</v>
      </c>
      <c r="C626" s="9">
        <v>40.799999999999997</v>
      </c>
      <c r="D626">
        <v>13.1</v>
      </c>
      <c r="E626">
        <v>162</v>
      </c>
      <c r="F626">
        <v>6</v>
      </c>
      <c r="G626">
        <v>410.9</v>
      </c>
      <c r="H626">
        <v>386.6</v>
      </c>
      <c r="I626">
        <v>1198.3</v>
      </c>
      <c r="J626">
        <f t="shared" si="310"/>
        <v>6129.0999999999995</v>
      </c>
      <c r="L626">
        <f t="shared" si="311"/>
        <v>0</v>
      </c>
      <c r="M626">
        <f t="shared" si="312"/>
        <v>0</v>
      </c>
      <c r="N626">
        <f t="shared" si="313"/>
        <v>0</v>
      </c>
      <c r="O626">
        <f t="shared" si="314"/>
        <v>0</v>
      </c>
      <c r="P626">
        <f t="shared" si="315"/>
        <v>0</v>
      </c>
      <c r="Q626">
        <f t="shared" si="316"/>
        <v>0</v>
      </c>
      <c r="R626">
        <f t="shared" si="317"/>
        <v>0</v>
      </c>
      <c r="S626">
        <f t="shared" si="318"/>
        <v>0</v>
      </c>
      <c r="T626">
        <f t="shared" si="319"/>
        <v>0</v>
      </c>
    </row>
    <row r="627" spans="1:20" x14ac:dyDescent="0.4">
      <c r="A627" t="s">
        <v>19</v>
      </c>
      <c r="C627" s="9">
        <v>38.9</v>
      </c>
      <c r="D627">
        <v>11.2</v>
      </c>
      <c r="E627">
        <v>159</v>
      </c>
      <c r="F627">
        <v>16</v>
      </c>
      <c r="G627">
        <v>307.10000000000002</v>
      </c>
      <c r="H627">
        <v>267.7</v>
      </c>
      <c r="I627">
        <v>1033.4000000000001</v>
      </c>
      <c r="J627">
        <f t="shared" si="310"/>
        <v>4718.6000000000004</v>
      </c>
      <c r="L627">
        <f t="shared" si="311"/>
        <v>0</v>
      </c>
      <c r="M627">
        <f t="shared" si="312"/>
        <v>0</v>
      </c>
      <c r="N627">
        <f t="shared" si="313"/>
        <v>0</v>
      </c>
      <c r="O627">
        <f t="shared" si="314"/>
        <v>0</v>
      </c>
      <c r="P627">
        <f t="shared" si="315"/>
        <v>0</v>
      </c>
      <c r="Q627">
        <f t="shared" si="316"/>
        <v>0</v>
      </c>
      <c r="R627">
        <f t="shared" si="317"/>
        <v>0</v>
      </c>
      <c r="S627">
        <f t="shared" si="318"/>
        <v>0</v>
      </c>
      <c r="T627">
        <f t="shared" si="319"/>
        <v>0</v>
      </c>
    </row>
    <row r="628" spans="1:20" x14ac:dyDescent="0.4">
      <c r="A628" t="s">
        <v>21</v>
      </c>
      <c r="C628" s="9">
        <v>40</v>
      </c>
      <c r="D628">
        <v>9.5</v>
      </c>
      <c r="E628">
        <v>160</v>
      </c>
      <c r="F628">
        <v>6</v>
      </c>
      <c r="G628">
        <v>318.60000000000002</v>
      </c>
      <c r="H628">
        <v>285.3</v>
      </c>
      <c r="I628">
        <v>883.5</v>
      </c>
      <c r="J628">
        <f t="shared" si="310"/>
        <v>4706.7000000000007</v>
      </c>
      <c r="L628">
        <f t="shared" si="311"/>
        <v>0</v>
      </c>
      <c r="M628">
        <f t="shared" si="312"/>
        <v>0</v>
      </c>
      <c r="N628">
        <f t="shared" si="313"/>
        <v>0</v>
      </c>
      <c r="O628">
        <f t="shared" si="314"/>
        <v>0</v>
      </c>
      <c r="P628">
        <f t="shared" si="315"/>
        <v>0</v>
      </c>
      <c r="Q628">
        <f t="shared" si="316"/>
        <v>0</v>
      </c>
      <c r="R628">
        <f t="shared" si="317"/>
        <v>0</v>
      </c>
      <c r="S628">
        <f t="shared" si="318"/>
        <v>0</v>
      </c>
      <c r="T628">
        <f t="shared" si="319"/>
        <v>0</v>
      </c>
    </row>
    <row r="629" spans="1:20" x14ac:dyDescent="0.4">
      <c r="A629" t="s">
        <v>22</v>
      </c>
      <c r="C629" s="9">
        <v>52.2</v>
      </c>
      <c r="D629">
        <v>9.3000000000000007</v>
      </c>
      <c r="E629">
        <v>159</v>
      </c>
      <c r="F629">
        <v>2</v>
      </c>
      <c r="G629">
        <v>279.5</v>
      </c>
      <c r="H629">
        <v>260.39999999999998</v>
      </c>
      <c r="I629">
        <v>615.79999999999995</v>
      </c>
      <c r="J629">
        <f t="shared" si="310"/>
        <v>3969.8</v>
      </c>
      <c r="L629">
        <f t="shared" si="311"/>
        <v>0</v>
      </c>
      <c r="M629">
        <f t="shared" si="312"/>
        <v>0</v>
      </c>
      <c r="N629">
        <f t="shared" si="313"/>
        <v>0</v>
      </c>
      <c r="O629">
        <f t="shared" si="314"/>
        <v>0</v>
      </c>
      <c r="P629">
        <f t="shared" si="315"/>
        <v>0</v>
      </c>
      <c r="Q629">
        <f t="shared" si="316"/>
        <v>0</v>
      </c>
      <c r="R629">
        <f t="shared" si="317"/>
        <v>0</v>
      </c>
      <c r="S629">
        <f t="shared" si="318"/>
        <v>0</v>
      </c>
      <c r="T629">
        <f t="shared" si="319"/>
        <v>0</v>
      </c>
    </row>
    <row r="630" spans="1:20" x14ac:dyDescent="0.4">
      <c r="A630" t="s">
        <v>23</v>
      </c>
      <c r="C630" s="9">
        <v>41.1</v>
      </c>
      <c r="D630">
        <v>17</v>
      </c>
      <c r="E630">
        <v>160</v>
      </c>
      <c r="F630">
        <v>4</v>
      </c>
      <c r="G630">
        <v>346.7</v>
      </c>
      <c r="H630">
        <v>310.10000000000002</v>
      </c>
      <c r="I630">
        <v>1049.5</v>
      </c>
      <c r="J630">
        <f t="shared" si="310"/>
        <v>5209.8999999999996</v>
      </c>
      <c r="L630">
        <f t="shared" si="311"/>
        <v>0</v>
      </c>
      <c r="M630">
        <f t="shared" si="312"/>
        <v>0</v>
      </c>
      <c r="N630">
        <f t="shared" si="313"/>
        <v>0</v>
      </c>
      <c r="O630">
        <f t="shared" si="314"/>
        <v>0</v>
      </c>
      <c r="P630">
        <f t="shared" si="315"/>
        <v>0</v>
      </c>
      <c r="Q630">
        <f t="shared" si="316"/>
        <v>0</v>
      </c>
      <c r="R630">
        <f t="shared" si="317"/>
        <v>0</v>
      </c>
      <c r="S630">
        <f t="shared" si="318"/>
        <v>0</v>
      </c>
      <c r="T630">
        <f t="shared" si="319"/>
        <v>0</v>
      </c>
    </row>
    <row r="631" spans="1:20" x14ac:dyDescent="0.4">
      <c r="A631" t="s">
        <v>24</v>
      </c>
      <c r="C631" s="9">
        <v>32.799999999999997</v>
      </c>
      <c r="D631">
        <v>9.3000000000000007</v>
      </c>
      <c r="E631">
        <v>162</v>
      </c>
      <c r="F631">
        <v>7</v>
      </c>
      <c r="G631">
        <v>288.39999999999998</v>
      </c>
      <c r="H631">
        <v>249.6</v>
      </c>
      <c r="I631">
        <v>966.4</v>
      </c>
      <c r="J631">
        <f t="shared" si="310"/>
        <v>4427.2</v>
      </c>
      <c r="L631">
        <f t="shared" si="311"/>
        <v>0</v>
      </c>
      <c r="M631">
        <f t="shared" si="312"/>
        <v>0</v>
      </c>
      <c r="N631">
        <f t="shared" si="313"/>
        <v>0</v>
      </c>
      <c r="O631">
        <f t="shared" si="314"/>
        <v>0</v>
      </c>
      <c r="P631">
        <f t="shared" si="315"/>
        <v>0</v>
      </c>
      <c r="Q631">
        <f t="shared" si="316"/>
        <v>0</v>
      </c>
      <c r="R631">
        <f t="shared" si="317"/>
        <v>0</v>
      </c>
      <c r="S631">
        <f t="shared" si="318"/>
        <v>0</v>
      </c>
      <c r="T631">
        <f t="shared" si="319"/>
        <v>0</v>
      </c>
    </row>
    <row r="632" spans="1:20" x14ac:dyDescent="0.4">
      <c r="A632" t="s">
        <v>25</v>
      </c>
      <c r="C632" s="9">
        <v>36.4</v>
      </c>
      <c r="D632">
        <v>7.7</v>
      </c>
      <c r="E632">
        <v>163</v>
      </c>
      <c r="F632">
        <v>4</v>
      </c>
      <c r="G632">
        <v>253.9</v>
      </c>
      <c r="H632">
        <v>240.6</v>
      </c>
      <c r="I632">
        <v>624.6</v>
      </c>
      <c r="J632">
        <f t="shared" si="310"/>
        <v>3671.4</v>
      </c>
      <c r="L632">
        <f t="shared" si="311"/>
        <v>0</v>
      </c>
      <c r="M632">
        <f t="shared" si="312"/>
        <v>0</v>
      </c>
      <c r="N632">
        <f t="shared" si="313"/>
        <v>0</v>
      </c>
      <c r="O632">
        <f t="shared" si="314"/>
        <v>0</v>
      </c>
      <c r="P632">
        <f t="shared" si="315"/>
        <v>0</v>
      </c>
      <c r="Q632">
        <f t="shared" si="316"/>
        <v>0</v>
      </c>
      <c r="R632">
        <f t="shared" si="317"/>
        <v>0</v>
      </c>
      <c r="S632">
        <f t="shared" si="318"/>
        <v>0</v>
      </c>
      <c r="T632">
        <f t="shared" si="319"/>
        <v>0</v>
      </c>
    </row>
    <row r="633" spans="1:20" x14ac:dyDescent="0.4">
      <c r="A633" t="s">
        <v>26</v>
      </c>
      <c r="C633" s="9">
        <v>41.6</v>
      </c>
      <c r="D633">
        <v>6.9</v>
      </c>
      <c r="E633">
        <v>165</v>
      </c>
      <c r="F633">
        <v>6</v>
      </c>
      <c r="G633">
        <v>238.4</v>
      </c>
      <c r="H633">
        <v>228.6</v>
      </c>
      <c r="I633">
        <v>471.8</v>
      </c>
      <c r="J633">
        <f t="shared" si="310"/>
        <v>3332.6000000000004</v>
      </c>
      <c r="L633">
        <f t="shared" si="311"/>
        <v>0</v>
      </c>
      <c r="M633">
        <f t="shared" si="312"/>
        <v>0</v>
      </c>
      <c r="N633">
        <f t="shared" si="313"/>
        <v>0</v>
      </c>
      <c r="O633">
        <f t="shared" si="314"/>
        <v>0</v>
      </c>
      <c r="P633">
        <f t="shared" si="315"/>
        <v>0</v>
      </c>
      <c r="Q633">
        <f t="shared" si="316"/>
        <v>0</v>
      </c>
      <c r="R633">
        <f t="shared" si="317"/>
        <v>0</v>
      </c>
      <c r="S633">
        <f t="shared" si="318"/>
        <v>0</v>
      </c>
      <c r="T633">
        <f t="shared" si="319"/>
        <v>0</v>
      </c>
    </row>
    <row r="634" spans="1:20" x14ac:dyDescent="0.4">
      <c r="A634" t="s">
        <v>27</v>
      </c>
      <c r="C634" s="9">
        <v>40</v>
      </c>
      <c r="D634">
        <v>18</v>
      </c>
      <c r="E634">
        <v>168</v>
      </c>
      <c r="F634">
        <v>45</v>
      </c>
      <c r="G634">
        <v>281.10000000000002</v>
      </c>
      <c r="H634">
        <v>212.1</v>
      </c>
      <c r="I634">
        <v>279.5</v>
      </c>
      <c r="J634">
        <f t="shared" si="310"/>
        <v>3652.7000000000003</v>
      </c>
      <c r="L634">
        <f t="shared" si="311"/>
        <v>0</v>
      </c>
      <c r="M634">
        <f t="shared" si="312"/>
        <v>0</v>
      </c>
      <c r="N634">
        <f t="shared" si="313"/>
        <v>0</v>
      </c>
      <c r="O634">
        <f t="shared" si="314"/>
        <v>0</v>
      </c>
      <c r="P634">
        <f t="shared" si="315"/>
        <v>0</v>
      </c>
      <c r="Q634">
        <f t="shared" si="316"/>
        <v>0</v>
      </c>
      <c r="R634">
        <f t="shared" si="317"/>
        <v>0</v>
      </c>
      <c r="S634">
        <f t="shared" si="318"/>
        <v>0</v>
      </c>
      <c r="T634">
        <f t="shared" si="319"/>
        <v>0</v>
      </c>
    </row>
    <row r="635" spans="1:20" x14ac:dyDescent="0.4">
      <c r="A635" t="s">
        <v>28</v>
      </c>
      <c r="C635" s="9">
        <v>33.799999999999997</v>
      </c>
      <c r="D635">
        <v>8.6</v>
      </c>
      <c r="E635">
        <v>161</v>
      </c>
      <c r="F635">
        <v>4</v>
      </c>
      <c r="G635">
        <v>239.1</v>
      </c>
      <c r="H635">
        <v>225.7</v>
      </c>
      <c r="I635">
        <v>570.29999999999995</v>
      </c>
      <c r="J635">
        <f t="shared" si="310"/>
        <v>3439.5</v>
      </c>
      <c r="L635">
        <f t="shared" si="311"/>
        <v>0</v>
      </c>
      <c r="M635">
        <f t="shared" si="312"/>
        <v>0</v>
      </c>
      <c r="N635">
        <f t="shared" si="313"/>
        <v>0</v>
      </c>
      <c r="O635">
        <f t="shared" si="314"/>
        <v>0</v>
      </c>
      <c r="P635">
        <f t="shared" si="315"/>
        <v>0</v>
      </c>
      <c r="Q635">
        <f t="shared" si="316"/>
        <v>0</v>
      </c>
      <c r="R635">
        <f t="shared" si="317"/>
        <v>0</v>
      </c>
      <c r="S635">
        <f t="shared" si="318"/>
        <v>0</v>
      </c>
      <c r="T635">
        <f t="shared" si="319"/>
        <v>0</v>
      </c>
    </row>
    <row r="636" spans="1:20" x14ac:dyDescent="0.4">
      <c r="A636" t="s">
        <v>29</v>
      </c>
      <c r="C636" s="9">
        <v>35.200000000000003</v>
      </c>
      <c r="D636">
        <v>7.1</v>
      </c>
      <c r="E636">
        <v>171</v>
      </c>
      <c r="F636">
        <v>3</v>
      </c>
      <c r="G636">
        <v>213</v>
      </c>
      <c r="H636">
        <v>208.7</v>
      </c>
      <c r="I636">
        <v>518.70000000000005</v>
      </c>
      <c r="J636">
        <f t="shared" si="310"/>
        <v>3074.7</v>
      </c>
      <c r="L636">
        <f t="shared" si="311"/>
        <v>0</v>
      </c>
      <c r="M636">
        <f t="shared" si="312"/>
        <v>0</v>
      </c>
      <c r="N636">
        <f t="shared" si="313"/>
        <v>0</v>
      </c>
      <c r="O636">
        <f t="shared" si="314"/>
        <v>0</v>
      </c>
      <c r="P636">
        <f t="shared" si="315"/>
        <v>0</v>
      </c>
      <c r="Q636">
        <f t="shared" si="316"/>
        <v>0</v>
      </c>
      <c r="R636">
        <f t="shared" si="317"/>
        <v>0</v>
      </c>
      <c r="S636">
        <f t="shared" si="318"/>
        <v>0</v>
      </c>
      <c r="T636">
        <f t="shared" si="319"/>
        <v>0</v>
      </c>
    </row>
    <row r="637" spans="1:20" x14ac:dyDescent="0.4">
      <c r="A637" t="s">
        <v>30</v>
      </c>
      <c r="C637" s="9">
        <v>49.3</v>
      </c>
      <c r="D637">
        <v>12.9</v>
      </c>
      <c r="E637">
        <v>162</v>
      </c>
      <c r="F637">
        <v>3</v>
      </c>
      <c r="G637">
        <v>283.60000000000002</v>
      </c>
      <c r="H637">
        <v>277.39999999999998</v>
      </c>
      <c r="I637">
        <v>850.6</v>
      </c>
      <c r="J637">
        <f t="shared" si="310"/>
        <v>4253.8</v>
      </c>
      <c r="L637">
        <f t="shared" si="311"/>
        <v>0</v>
      </c>
      <c r="M637">
        <f t="shared" si="312"/>
        <v>0</v>
      </c>
      <c r="N637">
        <f t="shared" si="313"/>
        <v>0</v>
      </c>
      <c r="O637">
        <f t="shared" si="314"/>
        <v>0</v>
      </c>
      <c r="P637">
        <f t="shared" si="315"/>
        <v>0</v>
      </c>
      <c r="Q637">
        <f t="shared" si="316"/>
        <v>0</v>
      </c>
      <c r="R637">
        <f t="shared" si="317"/>
        <v>0</v>
      </c>
      <c r="S637">
        <f t="shared" si="318"/>
        <v>0</v>
      </c>
      <c r="T637">
        <f t="shared" si="319"/>
        <v>0</v>
      </c>
    </row>
    <row r="638" spans="1:20" x14ac:dyDescent="0.4">
      <c r="A638" t="s">
        <v>31</v>
      </c>
      <c r="C638" s="9">
        <v>47.4</v>
      </c>
      <c r="D638">
        <v>8.8000000000000007</v>
      </c>
      <c r="E638">
        <v>163</v>
      </c>
      <c r="F638">
        <v>4</v>
      </c>
      <c r="G638">
        <v>215</v>
      </c>
      <c r="H638">
        <v>200.6</v>
      </c>
      <c r="I638">
        <v>442.4</v>
      </c>
      <c r="J638">
        <f t="shared" si="310"/>
        <v>3022.4</v>
      </c>
      <c r="L638">
        <f t="shared" si="311"/>
        <v>0</v>
      </c>
      <c r="M638">
        <f t="shared" si="312"/>
        <v>0</v>
      </c>
      <c r="N638">
        <f t="shared" si="313"/>
        <v>0</v>
      </c>
      <c r="O638">
        <f t="shared" si="314"/>
        <v>0</v>
      </c>
      <c r="P638">
        <f t="shared" si="315"/>
        <v>0</v>
      </c>
      <c r="Q638">
        <f t="shared" si="316"/>
        <v>0</v>
      </c>
      <c r="R638">
        <f t="shared" si="317"/>
        <v>0</v>
      </c>
      <c r="S638">
        <f t="shared" si="318"/>
        <v>0</v>
      </c>
      <c r="T638">
        <f t="shared" si="319"/>
        <v>0</v>
      </c>
    </row>
    <row r="639" spans="1:20" x14ac:dyDescent="0.4">
      <c r="A639" t="s">
        <v>32</v>
      </c>
      <c r="C639" s="9">
        <v>51.5</v>
      </c>
      <c r="D639">
        <v>9.9</v>
      </c>
      <c r="E639">
        <v>167</v>
      </c>
      <c r="F639">
        <v>1</v>
      </c>
      <c r="G639">
        <v>196.2</v>
      </c>
      <c r="H639">
        <v>194.3</v>
      </c>
      <c r="I639">
        <v>570.70000000000005</v>
      </c>
      <c r="J639">
        <f t="shared" si="310"/>
        <v>2925.0999999999995</v>
      </c>
      <c r="L639">
        <f t="shared" si="311"/>
        <v>0</v>
      </c>
      <c r="M639">
        <f t="shared" si="312"/>
        <v>0</v>
      </c>
      <c r="N639">
        <f t="shared" si="313"/>
        <v>0</v>
      </c>
      <c r="O639">
        <f t="shared" si="314"/>
        <v>0</v>
      </c>
      <c r="P639">
        <f t="shared" si="315"/>
        <v>0</v>
      </c>
      <c r="Q639">
        <f t="shared" si="316"/>
        <v>0</v>
      </c>
      <c r="R639">
        <f t="shared" si="317"/>
        <v>0</v>
      </c>
      <c r="S639">
        <f t="shared" si="318"/>
        <v>0</v>
      </c>
      <c r="T639">
        <f t="shared" si="319"/>
        <v>0</v>
      </c>
    </row>
    <row r="640" spans="1:20" x14ac:dyDescent="0.4">
      <c r="A640" t="s">
        <v>39</v>
      </c>
      <c r="C640" s="9">
        <v>43.2</v>
      </c>
      <c r="D640">
        <v>13</v>
      </c>
      <c r="E640">
        <v>154</v>
      </c>
      <c r="F640">
        <v>0</v>
      </c>
      <c r="G640">
        <v>238.5</v>
      </c>
      <c r="H640">
        <v>217.9</v>
      </c>
      <c r="I640">
        <v>660.6</v>
      </c>
      <c r="J640">
        <f t="shared" si="310"/>
        <v>3522.6</v>
      </c>
      <c r="L640">
        <f t="shared" si="311"/>
        <v>0</v>
      </c>
      <c r="M640">
        <f t="shared" si="312"/>
        <v>0</v>
      </c>
      <c r="N640">
        <f t="shared" si="313"/>
        <v>0</v>
      </c>
      <c r="O640">
        <f t="shared" si="314"/>
        <v>0</v>
      </c>
      <c r="P640">
        <f t="shared" si="315"/>
        <v>0</v>
      </c>
      <c r="Q640">
        <f t="shared" si="316"/>
        <v>0</v>
      </c>
      <c r="R640">
        <f t="shared" si="317"/>
        <v>0</v>
      </c>
      <c r="S640">
        <f t="shared" si="318"/>
        <v>0</v>
      </c>
      <c r="T640">
        <f t="shared" si="319"/>
        <v>0</v>
      </c>
    </row>
    <row r="642" spans="1:20" x14ac:dyDescent="0.4">
      <c r="M642">
        <f>SUM(M624:M640)</f>
        <v>0</v>
      </c>
      <c r="N642">
        <f>SUM(N624:N640)</f>
        <v>0</v>
      </c>
      <c r="O642">
        <f>SUM(O624:O640)</f>
        <v>0</v>
      </c>
      <c r="P642">
        <f>SUM(P624:P640)</f>
        <v>0</v>
      </c>
      <c r="Q642">
        <f>SUM(Q624:Q640)*1000</f>
        <v>0</v>
      </c>
      <c r="R642">
        <f>SUM(R624:R640)*1000</f>
        <v>0</v>
      </c>
      <c r="S642">
        <f>SUM(S624:S640)*1000</f>
        <v>0</v>
      </c>
      <c r="T642">
        <f>SUM(T624:T640)*1000</f>
        <v>0</v>
      </c>
    </row>
    <row r="643" spans="1:20" x14ac:dyDescent="0.4">
      <c r="A643" t="s">
        <v>162</v>
      </c>
      <c r="L643" t="s">
        <v>78</v>
      </c>
    </row>
    <row r="644" spans="1:20" x14ac:dyDescent="0.4">
      <c r="A644" t="s">
        <v>16</v>
      </c>
      <c r="C644" s="9">
        <v>42</v>
      </c>
      <c r="D644">
        <v>8.5</v>
      </c>
      <c r="E644">
        <v>163</v>
      </c>
      <c r="F644">
        <v>22</v>
      </c>
      <c r="G644">
        <v>888.3</v>
      </c>
      <c r="H644">
        <v>774.7</v>
      </c>
      <c r="I644">
        <v>1511.9</v>
      </c>
      <c r="J644">
        <f t="shared" ref="J644:J660" si="320">(G644*12)+I644</f>
        <v>12171.499999999998</v>
      </c>
      <c r="L644">
        <f>IF(AND($F$1=A644,$M$1=$A$643),A644,0)</f>
        <v>0</v>
      </c>
      <c r="M644">
        <f>IFERROR(VLOOKUP(L644,$A$643:$J$660,3,FALSE),0)</f>
        <v>0</v>
      </c>
      <c r="N644">
        <f>IFERROR(VLOOKUP(L644,$A$643:$J$660,4,FALSE),0)</f>
        <v>0</v>
      </c>
      <c r="O644">
        <f>IFERROR(VLOOKUP(L644,$A$643:$J$660,5,FALSE),0)</f>
        <v>0</v>
      </c>
      <c r="P644">
        <f>IFERROR(VLOOKUP(L644,$A$643:$J$660,6,FALSE),0)</f>
        <v>0</v>
      </c>
      <c r="Q644">
        <f>IFERROR(VLOOKUP(L644,$A$643:$J$660,7,FALSE),0)</f>
        <v>0</v>
      </c>
      <c r="R644">
        <f>IFERROR(VLOOKUP(L644,$A$643:$J$660,8,FALSE),0)</f>
        <v>0</v>
      </c>
      <c r="S644">
        <f>IFERROR(VLOOKUP(L644,$A$643:$J$660,9,FALSE),0)</f>
        <v>0</v>
      </c>
      <c r="T644">
        <f>IFERROR(VLOOKUP(L644,$A$643:$J$660,10,FALSE),0)</f>
        <v>0</v>
      </c>
    </row>
    <row r="645" spans="1:20" x14ac:dyDescent="0.4">
      <c r="A645" t="s">
        <v>17</v>
      </c>
      <c r="C645" s="9" t="s">
        <v>74</v>
      </c>
      <c r="D645" t="s">
        <v>74</v>
      </c>
      <c r="E645" t="s">
        <v>74</v>
      </c>
      <c r="F645" t="s">
        <v>74</v>
      </c>
      <c r="G645" t="s">
        <v>74</v>
      </c>
      <c r="H645" t="s">
        <v>74</v>
      </c>
      <c r="I645" t="s">
        <v>74</v>
      </c>
      <c r="J645" t="e">
        <f t="shared" si="320"/>
        <v>#VALUE!</v>
      </c>
      <c r="L645">
        <f t="shared" ref="L645:L660" si="321">IF(AND($F$1=A645,$M$1=$A$643),A645,0)</f>
        <v>0</v>
      </c>
      <c r="M645">
        <f t="shared" ref="M645:M660" si="322">IFERROR(VLOOKUP(L645,$A$643:$J$660,3,FALSE),0)</f>
        <v>0</v>
      </c>
      <c r="N645">
        <f t="shared" ref="N645:N660" si="323">IFERROR(VLOOKUP(L645,$A$643:$J$660,4,FALSE),0)</f>
        <v>0</v>
      </c>
      <c r="O645">
        <f t="shared" ref="O645:O660" si="324">IFERROR(VLOOKUP(L645,$A$643:$J$660,5,FALSE),0)</f>
        <v>0</v>
      </c>
      <c r="P645">
        <f t="shared" ref="P645:P660" si="325">IFERROR(VLOOKUP(L645,$A$643:$J$660,6,FALSE),0)</f>
        <v>0</v>
      </c>
      <c r="Q645">
        <f t="shared" ref="Q645:Q660" si="326">IFERROR(VLOOKUP(L645,$A$643:$J$660,7,FALSE),0)</f>
        <v>0</v>
      </c>
      <c r="R645">
        <f t="shared" ref="R645:R660" si="327">IFERROR(VLOOKUP(L645,$A$643:$J$660,8,FALSE),0)</f>
        <v>0</v>
      </c>
      <c r="S645">
        <f t="shared" ref="S645:S660" si="328">IFERROR(VLOOKUP(L645,$A$643:$J$660,9,FALSE),0)</f>
        <v>0</v>
      </c>
      <c r="T645">
        <f t="shared" ref="T645:T660" si="329">IFERROR(VLOOKUP(L645,$A$643:$J$660,10,FALSE),0)</f>
        <v>0</v>
      </c>
    </row>
    <row r="646" spans="1:20" x14ac:dyDescent="0.4">
      <c r="A646" t="s">
        <v>18</v>
      </c>
      <c r="C646" s="9">
        <v>41.8</v>
      </c>
      <c r="D646">
        <v>8.8000000000000007</v>
      </c>
      <c r="E646">
        <v>158</v>
      </c>
      <c r="F646">
        <v>10</v>
      </c>
      <c r="G646">
        <v>336.3</v>
      </c>
      <c r="H646">
        <v>309.60000000000002</v>
      </c>
      <c r="I646">
        <v>966</v>
      </c>
      <c r="J646">
        <f t="shared" si="320"/>
        <v>5001.6000000000004</v>
      </c>
      <c r="L646">
        <f t="shared" si="321"/>
        <v>0</v>
      </c>
      <c r="M646">
        <f t="shared" si="322"/>
        <v>0</v>
      </c>
      <c r="N646">
        <f t="shared" si="323"/>
        <v>0</v>
      </c>
      <c r="O646">
        <f t="shared" si="324"/>
        <v>0</v>
      </c>
      <c r="P646">
        <f t="shared" si="325"/>
        <v>0</v>
      </c>
      <c r="Q646">
        <f t="shared" si="326"/>
        <v>0</v>
      </c>
      <c r="R646">
        <f t="shared" si="327"/>
        <v>0</v>
      </c>
      <c r="S646">
        <f t="shared" si="328"/>
        <v>0</v>
      </c>
      <c r="T646">
        <f t="shared" si="329"/>
        <v>0</v>
      </c>
    </row>
    <row r="647" spans="1:20" x14ac:dyDescent="0.4">
      <c r="A647" t="s">
        <v>19</v>
      </c>
      <c r="C647" s="9">
        <v>33.5</v>
      </c>
      <c r="D647">
        <v>3.9</v>
      </c>
      <c r="E647">
        <v>189</v>
      </c>
      <c r="F647">
        <v>0</v>
      </c>
      <c r="G647">
        <v>288.7</v>
      </c>
      <c r="H647">
        <v>287.8</v>
      </c>
      <c r="I647">
        <v>743.6</v>
      </c>
      <c r="J647">
        <f t="shared" si="320"/>
        <v>4208</v>
      </c>
      <c r="L647">
        <f t="shared" si="321"/>
        <v>0</v>
      </c>
      <c r="M647">
        <f t="shared" si="322"/>
        <v>0</v>
      </c>
      <c r="N647">
        <f t="shared" si="323"/>
        <v>0</v>
      </c>
      <c r="O647">
        <f t="shared" si="324"/>
        <v>0</v>
      </c>
      <c r="P647">
        <f t="shared" si="325"/>
        <v>0</v>
      </c>
      <c r="Q647">
        <f t="shared" si="326"/>
        <v>0</v>
      </c>
      <c r="R647">
        <f t="shared" si="327"/>
        <v>0</v>
      </c>
      <c r="S647">
        <f t="shared" si="328"/>
        <v>0</v>
      </c>
      <c r="T647">
        <f t="shared" si="329"/>
        <v>0</v>
      </c>
    </row>
    <row r="648" spans="1:20" x14ac:dyDescent="0.4">
      <c r="A648" t="s">
        <v>21</v>
      </c>
      <c r="C648" s="9">
        <v>40.200000000000003</v>
      </c>
      <c r="D648">
        <v>10.3</v>
      </c>
      <c r="E648">
        <v>161</v>
      </c>
      <c r="F648">
        <v>5</v>
      </c>
      <c r="G648">
        <v>326.7</v>
      </c>
      <c r="H648">
        <v>297.39999999999998</v>
      </c>
      <c r="I648">
        <v>820.7</v>
      </c>
      <c r="J648">
        <f t="shared" si="320"/>
        <v>4741.0999999999995</v>
      </c>
      <c r="L648">
        <f t="shared" si="321"/>
        <v>0</v>
      </c>
      <c r="M648">
        <f t="shared" si="322"/>
        <v>0</v>
      </c>
      <c r="N648">
        <f t="shared" si="323"/>
        <v>0</v>
      </c>
      <c r="O648">
        <f t="shared" si="324"/>
        <v>0</v>
      </c>
      <c r="P648">
        <f t="shared" si="325"/>
        <v>0</v>
      </c>
      <c r="Q648">
        <f t="shared" si="326"/>
        <v>0</v>
      </c>
      <c r="R648">
        <f t="shared" si="327"/>
        <v>0</v>
      </c>
      <c r="S648">
        <f t="shared" si="328"/>
        <v>0</v>
      </c>
      <c r="T648">
        <f t="shared" si="329"/>
        <v>0</v>
      </c>
    </row>
    <row r="649" spans="1:20" x14ac:dyDescent="0.4">
      <c r="A649" t="s">
        <v>22</v>
      </c>
      <c r="C649" s="9">
        <v>53.2</v>
      </c>
      <c r="D649">
        <v>14</v>
      </c>
      <c r="E649">
        <v>163</v>
      </c>
      <c r="F649">
        <v>3</v>
      </c>
      <c r="G649">
        <v>274.8</v>
      </c>
      <c r="H649">
        <v>264</v>
      </c>
      <c r="I649">
        <v>554.1</v>
      </c>
      <c r="J649">
        <f t="shared" si="320"/>
        <v>3851.7000000000003</v>
      </c>
      <c r="L649">
        <f t="shared" si="321"/>
        <v>0</v>
      </c>
      <c r="M649">
        <f t="shared" si="322"/>
        <v>0</v>
      </c>
      <c r="N649">
        <f t="shared" si="323"/>
        <v>0</v>
      </c>
      <c r="O649">
        <f t="shared" si="324"/>
        <v>0</v>
      </c>
      <c r="P649">
        <f t="shared" si="325"/>
        <v>0</v>
      </c>
      <c r="Q649">
        <f t="shared" si="326"/>
        <v>0</v>
      </c>
      <c r="R649">
        <f t="shared" si="327"/>
        <v>0</v>
      </c>
      <c r="S649">
        <f t="shared" si="328"/>
        <v>0</v>
      </c>
      <c r="T649">
        <f t="shared" si="329"/>
        <v>0</v>
      </c>
    </row>
    <row r="650" spans="1:20" x14ac:dyDescent="0.4">
      <c r="A650" t="s">
        <v>23</v>
      </c>
      <c r="C650" s="9">
        <v>34.799999999999997</v>
      </c>
      <c r="D650">
        <v>12.6</v>
      </c>
      <c r="E650">
        <v>159</v>
      </c>
      <c r="F650">
        <v>5</v>
      </c>
      <c r="G650">
        <v>301.3</v>
      </c>
      <c r="H650">
        <v>291.2</v>
      </c>
      <c r="I650">
        <v>878.3</v>
      </c>
      <c r="J650">
        <f t="shared" si="320"/>
        <v>4493.9000000000005</v>
      </c>
      <c r="L650">
        <f t="shared" si="321"/>
        <v>0</v>
      </c>
      <c r="M650">
        <f t="shared" si="322"/>
        <v>0</v>
      </c>
      <c r="N650">
        <f t="shared" si="323"/>
        <v>0</v>
      </c>
      <c r="O650">
        <f t="shared" si="324"/>
        <v>0</v>
      </c>
      <c r="P650">
        <f t="shared" si="325"/>
        <v>0</v>
      </c>
      <c r="Q650">
        <f t="shared" si="326"/>
        <v>0</v>
      </c>
      <c r="R650">
        <f t="shared" si="327"/>
        <v>0</v>
      </c>
      <c r="S650">
        <f t="shared" si="328"/>
        <v>0</v>
      </c>
      <c r="T650">
        <f t="shared" si="329"/>
        <v>0</v>
      </c>
    </row>
    <row r="651" spans="1:20" x14ac:dyDescent="0.4">
      <c r="A651" t="s">
        <v>24</v>
      </c>
      <c r="C651" s="9">
        <v>40.4</v>
      </c>
      <c r="D651">
        <v>9.4</v>
      </c>
      <c r="E651">
        <v>158</v>
      </c>
      <c r="F651">
        <v>11</v>
      </c>
      <c r="G651">
        <v>338.6</v>
      </c>
      <c r="H651">
        <v>305.2</v>
      </c>
      <c r="I651">
        <v>918.9</v>
      </c>
      <c r="J651">
        <f t="shared" si="320"/>
        <v>4982.1000000000004</v>
      </c>
      <c r="L651">
        <f t="shared" si="321"/>
        <v>0</v>
      </c>
      <c r="M651">
        <f t="shared" si="322"/>
        <v>0</v>
      </c>
      <c r="N651">
        <f t="shared" si="323"/>
        <v>0</v>
      </c>
      <c r="O651">
        <f t="shared" si="324"/>
        <v>0</v>
      </c>
      <c r="P651">
        <f t="shared" si="325"/>
        <v>0</v>
      </c>
      <c r="Q651">
        <f t="shared" si="326"/>
        <v>0</v>
      </c>
      <c r="R651">
        <f t="shared" si="327"/>
        <v>0</v>
      </c>
      <c r="S651">
        <f t="shared" si="328"/>
        <v>0</v>
      </c>
      <c r="T651">
        <f t="shared" si="329"/>
        <v>0</v>
      </c>
    </row>
    <row r="652" spans="1:20" x14ac:dyDescent="0.4">
      <c r="A652" t="s">
        <v>25</v>
      </c>
      <c r="C652" s="9">
        <v>34.6</v>
      </c>
      <c r="D652">
        <v>8.4</v>
      </c>
      <c r="E652">
        <v>161</v>
      </c>
      <c r="F652">
        <v>2</v>
      </c>
      <c r="G652">
        <v>282</v>
      </c>
      <c r="H652">
        <v>276.8</v>
      </c>
      <c r="I652">
        <v>859.1</v>
      </c>
      <c r="J652">
        <f t="shared" si="320"/>
        <v>4243.1000000000004</v>
      </c>
      <c r="L652">
        <f t="shared" si="321"/>
        <v>0</v>
      </c>
      <c r="M652">
        <f t="shared" si="322"/>
        <v>0</v>
      </c>
      <c r="N652">
        <f t="shared" si="323"/>
        <v>0</v>
      </c>
      <c r="O652">
        <f t="shared" si="324"/>
        <v>0</v>
      </c>
      <c r="P652">
        <f t="shared" si="325"/>
        <v>0</v>
      </c>
      <c r="Q652">
        <f t="shared" si="326"/>
        <v>0</v>
      </c>
      <c r="R652">
        <f t="shared" si="327"/>
        <v>0</v>
      </c>
      <c r="S652">
        <f t="shared" si="328"/>
        <v>0</v>
      </c>
      <c r="T652">
        <f t="shared" si="329"/>
        <v>0</v>
      </c>
    </row>
    <row r="653" spans="1:20" x14ac:dyDescent="0.4">
      <c r="A653" t="s">
        <v>26</v>
      </c>
      <c r="C653" s="9">
        <v>40.799999999999997</v>
      </c>
      <c r="D653">
        <v>8.4</v>
      </c>
      <c r="E653">
        <v>169</v>
      </c>
      <c r="F653">
        <v>19</v>
      </c>
      <c r="G653">
        <v>291</v>
      </c>
      <c r="H653">
        <v>255.4</v>
      </c>
      <c r="I653">
        <v>927.6</v>
      </c>
      <c r="J653">
        <f t="shared" si="320"/>
        <v>4419.6000000000004</v>
      </c>
      <c r="L653">
        <f t="shared" si="321"/>
        <v>0</v>
      </c>
      <c r="M653">
        <f t="shared" si="322"/>
        <v>0</v>
      </c>
      <c r="N653">
        <f t="shared" si="323"/>
        <v>0</v>
      </c>
      <c r="O653">
        <f t="shared" si="324"/>
        <v>0</v>
      </c>
      <c r="P653">
        <f t="shared" si="325"/>
        <v>0</v>
      </c>
      <c r="Q653">
        <f t="shared" si="326"/>
        <v>0</v>
      </c>
      <c r="R653">
        <f t="shared" si="327"/>
        <v>0</v>
      </c>
      <c r="S653">
        <f t="shared" si="328"/>
        <v>0</v>
      </c>
      <c r="T653">
        <f t="shared" si="329"/>
        <v>0</v>
      </c>
    </row>
    <row r="654" spans="1:20" x14ac:dyDescent="0.4">
      <c r="A654" t="s">
        <v>27</v>
      </c>
      <c r="C654" s="9" t="s">
        <v>74</v>
      </c>
      <c r="D654" t="s">
        <v>74</v>
      </c>
      <c r="E654" t="s">
        <v>74</v>
      </c>
      <c r="F654" t="s">
        <v>74</v>
      </c>
      <c r="G654" t="s">
        <v>74</v>
      </c>
      <c r="H654" t="s">
        <v>74</v>
      </c>
      <c r="I654" t="s">
        <v>74</v>
      </c>
      <c r="J654" t="e">
        <f t="shared" si="320"/>
        <v>#VALUE!</v>
      </c>
      <c r="L654">
        <f t="shared" si="321"/>
        <v>0</v>
      </c>
      <c r="M654">
        <f t="shared" si="322"/>
        <v>0</v>
      </c>
      <c r="N654">
        <f t="shared" si="323"/>
        <v>0</v>
      </c>
      <c r="O654">
        <f t="shared" si="324"/>
        <v>0</v>
      </c>
      <c r="P654">
        <f t="shared" si="325"/>
        <v>0</v>
      </c>
      <c r="Q654">
        <f t="shared" si="326"/>
        <v>0</v>
      </c>
      <c r="R654">
        <f t="shared" si="327"/>
        <v>0</v>
      </c>
      <c r="S654">
        <f t="shared" si="328"/>
        <v>0</v>
      </c>
      <c r="T654">
        <f t="shared" si="329"/>
        <v>0</v>
      </c>
    </row>
    <row r="655" spans="1:20" x14ac:dyDescent="0.4">
      <c r="A655" t="s">
        <v>28</v>
      </c>
      <c r="C655" s="9">
        <v>37.9</v>
      </c>
      <c r="D655">
        <v>7.6</v>
      </c>
      <c r="E655">
        <v>170</v>
      </c>
      <c r="F655">
        <v>5</v>
      </c>
      <c r="G655">
        <v>233.9</v>
      </c>
      <c r="H655">
        <v>223.9</v>
      </c>
      <c r="I655">
        <v>629.20000000000005</v>
      </c>
      <c r="J655">
        <f t="shared" si="320"/>
        <v>3436</v>
      </c>
      <c r="L655">
        <f t="shared" si="321"/>
        <v>0</v>
      </c>
      <c r="M655">
        <f t="shared" si="322"/>
        <v>0</v>
      </c>
      <c r="N655">
        <f t="shared" si="323"/>
        <v>0</v>
      </c>
      <c r="O655">
        <f t="shared" si="324"/>
        <v>0</v>
      </c>
      <c r="P655">
        <f t="shared" si="325"/>
        <v>0</v>
      </c>
      <c r="Q655">
        <f t="shared" si="326"/>
        <v>0</v>
      </c>
      <c r="R655">
        <f t="shared" si="327"/>
        <v>0</v>
      </c>
      <c r="S655">
        <f t="shared" si="328"/>
        <v>0</v>
      </c>
      <c r="T655">
        <f t="shared" si="329"/>
        <v>0</v>
      </c>
    </row>
    <row r="656" spans="1:20" x14ac:dyDescent="0.4">
      <c r="A656" t="s">
        <v>29</v>
      </c>
      <c r="C656" s="9">
        <v>39.5</v>
      </c>
      <c r="D656">
        <v>8.1</v>
      </c>
      <c r="E656">
        <v>165</v>
      </c>
      <c r="F656">
        <v>3</v>
      </c>
      <c r="G656">
        <v>226.1</v>
      </c>
      <c r="H656">
        <v>221.7</v>
      </c>
      <c r="I656">
        <v>804.3</v>
      </c>
      <c r="J656">
        <f t="shared" si="320"/>
        <v>3517.5</v>
      </c>
      <c r="L656">
        <f t="shared" si="321"/>
        <v>0</v>
      </c>
      <c r="M656">
        <f t="shared" si="322"/>
        <v>0</v>
      </c>
      <c r="N656">
        <f t="shared" si="323"/>
        <v>0</v>
      </c>
      <c r="O656">
        <f t="shared" si="324"/>
        <v>0</v>
      </c>
      <c r="P656">
        <f t="shared" si="325"/>
        <v>0</v>
      </c>
      <c r="Q656">
        <f t="shared" si="326"/>
        <v>0</v>
      </c>
      <c r="R656">
        <f t="shared" si="327"/>
        <v>0</v>
      </c>
      <c r="S656">
        <f t="shared" si="328"/>
        <v>0</v>
      </c>
      <c r="T656">
        <f t="shared" si="329"/>
        <v>0</v>
      </c>
    </row>
    <row r="657" spans="1:20" x14ac:dyDescent="0.4">
      <c r="A657" t="s">
        <v>30</v>
      </c>
      <c r="C657" s="9">
        <v>47.9</v>
      </c>
      <c r="D657">
        <v>12.8</v>
      </c>
      <c r="E657">
        <v>169</v>
      </c>
      <c r="F657">
        <v>3</v>
      </c>
      <c r="G657">
        <v>264.2</v>
      </c>
      <c r="H657">
        <v>253.8</v>
      </c>
      <c r="I657">
        <v>779.9</v>
      </c>
      <c r="J657">
        <f t="shared" si="320"/>
        <v>3950.2999999999997</v>
      </c>
      <c r="L657">
        <f t="shared" si="321"/>
        <v>0</v>
      </c>
      <c r="M657">
        <f t="shared" si="322"/>
        <v>0</v>
      </c>
      <c r="N657">
        <f t="shared" si="323"/>
        <v>0</v>
      </c>
      <c r="O657">
        <f t="shared" si="324"/>
        <v>0</v>
      </c>
      <c r="P657">
        <f t="shared" si="325"/>
        <v>0</v>
      </c>
      <c r="Q657">
        <f t="shared" si="326"/>
        <v>0</v>
      </c>
      <c r="R657">
        <f t="shared" si="327"/>
        <v>0</v>
      </c>
      <c r="S657">
        <f t="shared" si="328"/>
        <v>0</v>
      </c>
      <c r="T657">
        <f t="shared" si="329"/>
        <v>0</v>
      </c>
    </row>
    <row r="658" spans="1:20" x14ac:dyDescent="0.4">
      <c r="A658" t="s">
        <v>31</v>
      </c>
      <c r="C658" s="9">
        <v>44.9</v>
      </c>
      <c r="D658">
        <v>8.3000000000000007</v>
      </c>
      <c r="E658">
        <v>164</v>
      </c>
      <c r="F658">
        <v>4</v>
      </c>
      <c r="G658">
        <v>238.2</v>
      </c>
      <c r="H658">
        <v>222.3</v>
      </c>
      <c r="I658">
        <v>615.79999999999995</v>
      </c>
      <c r="J658">
        <f t="shared" si="320"/>
        <v>3474.2</v>
      </c>
      <c r="L658">
        <f t="shared" si="321"/>
        <v>0</v>
      </c>
      <c r="M658">
        <f t="shared" si="322"/>
        <v>0</v>
      </c>
      <c r="N658">
        <f t="shared" si="323"/>
        <v>0</v>
      </c>
      <c r="O658">
        <f t="shared" si="324"/>
        <v>0</v>
      </c>
      <c r="P658">
        <f t="shared" si="325"/>
        <v>0</v>
      </c>
      <c r="Q658">
        <f t="shared" si="326"/>
        <v>0</v>
      </c>
      <c r="R658">
        <f t="shared" si="327"/>
        <v>0</v>
      </c>
      <c r="S658">
        <f t="shared" si="328"/>
        <v>0</v>
      </c>
      <c r="T658">
        <f t="shared" si="329"/>
        <v>0</v>
      </c>
    </row>
    <row r="659" spans="1:20" x14ac:dyDescent="0.4">
      <c r="A659" t="s">
        <v>32</v>
      </c>
      <c r="C659" s="9">
        <v>48.3</v>
      </c>
      <c r="D659">
        <v>3.6</v>
      </c>
      <c r="E659">
        <v>163</v>
      </c>
      <c r="F659">
        <v>1</v>
      </c>
      <c r="G659">
        <v>242.9</v>
      </c>
      <c r="H659">
        <v>235.9</v>
      </c>
      <c r="I659">
        <v>373.2</v>
      </c>
      <c r="J659">
        <f t="shared" si="320"/>
        <v>3288</v>
      </c>
      <c r="L659">
        <f t="shared" si="321"/>
        <v>0</v>
      </c>
      <c r="M659">
        <f t="shared" si="322"/>
        <v>0</v>
      </c>
      <c r="N659">
        <f t="shared" si="323"/>
        <v>0</v>
      </c>
      <c r="O659">
        <f t="shared" si="324"/>
        <v>0</v>
      </c>
      <c r="P659">
        <f t="shared" si="325"/>
        <v>0</v>
      </c>
      <c r="Q659">
        <f t="shared" si="326"/>
        <v>0</v>
      </c>
      <c r="R659">
        <f t="shared" si="327"/>
        <v>0</v>
      </c>
      <c r="S659">
        <f t="shared" si="328"/>
        <v>0</v>
      </c>
      <c r="T659">
        <f t="shared" si="329"/>
        <v>0</v>
      </c>
    </row>
    <row r="660" spans="1:20" x14ac:dyDescent="0.4">
      <c r="A660" t="s">
        <v>39</v>
      </c>
      <c r="C660" s="9">
        <v>52.4</v>
      </c>
      <c r="D660">
        <v>4.9000000000000004</v>
      </c>
      <c r="E660">
        <v>165</v>
      </c>
      <c r="F660">
        <v>1</v>
      </c>
      <c r="G660">
        <v>183.3</v>
      </c>
      <c r="H660">
        <v>180.8</v>
      </c>
      <c r="I660">
        <v>476.6</v>
      </c>
      <c r="J660">
        <f t="shared" si="320"/>
        <v>2676.2000000000003</v>
      </c>
      <c r="L660">
        <f t="shared" si="321"/>
        <v>0</v>
      </c>
      <c r="M660">
        <f t="shared" si="322"/>
        <v>0</v>
      </c>
      <c r="N660">
        <f t="shared" si="323"/>
        <v>0</v>
      </c>
      <c r="O660">
        <f t="shared" si="324"/>
        <v>0</v>
      </c>
      <c r="P660">
        <f t="shared" si="325"/>
        <v>0</v>
      </c>
      <c r="Q660">
        <f t="shared" si="326"/>
        <v>0</v>
      </c>
      <c r="R660">
        <f t="shared" si="327"/>
        <v>0</v>
      </c>
      <c r="S660">
        <f t="shared" si="328"/>
        <v>0</v>
      </c>
      <c r="T660">
        <f t="shared" si="329"/>
        <v>0</v>
      </c>
    </row>
    <row r="662" spans="1:20" x14ac:dyDescent="0.4">
      <c r="M662">
        <f>SUM(M644:M660)</f>
        <v>0</v>
      </c>
      <c r="N662">
        <f>SUM(N644:N660)</f>
        <v>0</v>
      </c>
      <c r="O662">
        <f>SUM(O644:O660)</f>
        <v>0</v>
      </c>
      <c r="P662">
        <f>SUM(P644:P660)</f>
        <v>0</v>
      </c>
      <c r="Q662">
        <f>SUM(Q644:Q660)*1000</f>
        <v>0</v>
      </c>
      <c r="R662">
        <f>SUM(R644:R660)*1000</f>
        <v>0</v>
      </c>
      <c r="S662">
        <f>SUM(S644:S660)*1000</f>
        <v>0</v>
      </c>
      <c r="T662">
        <f>SUM(T644:T660)*1000</f>
        <v>0</v>
      </c>
    </row>
    <row r="663" spans="1:20" x14ac:dyDescent="0.4">
      <c r="A663" t="s">
        <v>163</v>
      </c>
      <c r="L663" t="s">
        <v>78</v>
      </c>
    </row>
    <row r="664" spans="1:20" x14ac:dyDescent="0.4">
      <c r="A664" t="s">
        <v>16</v>
      </c>
      <c r="C664" s="9">
        <v>42.9</v>
      </c>
      <c r="D664">
        <v>5.8</v>
      </c>
      <c r="E664">
        <v>170</v>
      </c>
      <c r="F664">
        <v>12</v>
      </c>
      <c r="G664">
        <v>901.4</v>
      </c>
      <c r="H664">
        <v>784.7</v>
      </c>
      <c r="I664">
        <v>1640.9</v>
      </c>
      <c r="J664">
        <f t="shared" ref="J664:J680" si="330">(G664*12)+I664</f>
        <v>12457.699999999999</v>
      </c>
      <c r="L664">
        <f>IF(AND($F$1=A664,$M$1=$A$663),A664,0)</f>
        <v>0</v>
      </c>
      <c r="M664">
        <f>IFERROR(VLOOKUP(L664,$A$663:$J$680,3,FALSE),0)</f>
        <v>0</v>
      </c>
      <c r="N664">
        <f>IFERROR(VLOOKUP(L664,$A$663:$J$680,4,FALSE),0)</f>
        <v>0</v>
      </c>
      <c r="O664">
        <f>IFERROR(VLOOKUP(L664,$A$663:$J$680,5,FALSE),0)</f>
        <v>0</v>
      </c>
      <c r="P664">
        <f>IFERROR(VLOOKUP(L664,$A$663:$J$680,6,FALSE),0)</f>
        <v>0</v>
      </c>
      <c r="Q664">
        <f>IFERROR(VLOOKUP(L664,$A$663:$J$680,7,FALSE),0)</f>
        <v>0</v>
      </c>
      <c r="R664">
        <f>IFERROR(VLOOKUP(L664,$A$663:$J$680,8,FALSE),0)</f>
        <v>0</v>
      </c>
      <c r="S664">
        <f>IFERROR(VLOOKUP(L664,$A$663:$J$680,9,FALSE),0)</f>
        <v>0</v>
      </c>
      <c r="T664">
        <f>IFERROR(VLOOKUP(L664,$A$663:$J$680,10,FALSE),0)</f>
        <v>0</v>
      </c>
    </row>
    <row r="665" spans="1:20" x14ac:dyDescent="0.4">
      <c r="A665" t="s">
        <v>17</v>
      </c>
      <c r="C665" s="9">
        <v>41.3</v>
      </c>
      <c r="D665">
        <v>7.1</v>
      </c>
      <c r="E665">
        <v>151</v>
      </c>
      <c r="F665">
        <v>1</v>
      </c>
      <c r="G665">
        <v>622.79999999999995</v>
      </c>
      <c r="H665">
        <v>615.5</v>
      </c>
      <c r="I665">
        <v>4765.6000000000004</v>
      </c>
      <c r="J665">
        <f t="shared" si="330"/>
        <v>12239.2</v>
      </c>
      <c r="L665">
        <f t="shared" ref="L665:L680" si="331">IF(AND($F$1=A665,$M$1=$A$663),A665,0)</f>
        <v>0</v>
      </c>
      <c r="M665">
        <f t="shared" ref="M665:M680" si="332">IFERROR(VLOOKUP(L665,$A$663:$J$680,3,FALSE),0)</f>
        <v>0</v>
      </c>
      <c r="N665">
        <f t="shared" ref="N665:N680" si="333">IFERROR(VLOOKUP(L665,$A$663:$J$680,4,FALSE),0)</f>
        <v>0</v>
      </c>
      <c r="O665">
        <f t="shared" ref="O665:O680" si="334">IFERROR(VLOOKUP(L665,$A$663:$J$680,5,FALSE),0)</f>
        <v>0</v>
      </c>
      <c r="P665">
        <f t="shared" ref="P665:P680" si="335">IFERROR(VLOOKUP(L665,$A$663:$J$680,6,FALSE),0)</f>
        <v>0</v>
      </c>
      <c r="Q665">
        <f t="shared" ref="Q665:Q680" si="336">IFERROR(VLOOKUP(L665,$A$663:$J$680,7,FALSE),0)</f>
        <v>0</v>
      </c>
      <c r="R665">
        <f t="shared" ref="R665:R680" si="337">IFERROR(VLOOKUP(L665,$A$663:$J$680,8,FALSE),0)</f>
        <v>0</v>
      </c>
      <c r="S665">
        <f t="shared" ref="S665:S680" si="338">IFERROR(VLOOKUP(L665,$A$663:$J$680,9,FALSE),0)</f>
        <v>0</v>
      </c>
      <c r="T665">
        <f t="shared" ref="T665:T680" si="339">IFERROR(VLOOKUP(L665,$A$663:$J$680,10,FALSE),0)</f>
        <v>0</v>
      </c>
    </row>
    <row r="666" spans="1:20" x14ac:dyDescent="0.4">
      <c r="A666" t="s">
        <v>18</v>
      </c>
      <c r="C666" s="9">
        <v>35.6</v>
      </c>
      <c r="D666">
        <v>7.2</v>
      </c>
      <c r="E666">
        <v>171</v>
      </c>
      <c r="F666">
        <v>21</v>
      </c>
      <c r="G666">
        <v>396.7</v>
      </c>
      <c r="H666">
        <v>344.9</v>
      </c>
      <c r="I666">
        <v>1113.5</v>
      </c>
      <c r="J666">
        <f t="shared" si="330"/>
        <v>5873.9</v>
      </c>
      <c r="L666">
        <f t="shared" si="331"/>
        <v>0</v>
      </c>
      <c r="M666">
        <f t="shared" si="332"/>
        <v>0</v>
      </c>
      <c r="N666">
        <f t="shared" si="333"/>
        <v>0</v>
      </c>
      <c r="O666">
        <f t="shared" si="334"/>
        <v>0</v>
      </c>
      <c r="P666">
        <f t="shared" si="335"/>
        <v>0</v>
      </c>
      <c r="Q666">
        <f t="shared" si="336"/>
        <v>0</v>
      </c>
      <c r="R666">
        <f t="shared" si="337"/>
        <v>0</v>
      </c>
      <c r="S666">
        <f t="shared" si="338"/>
        <v>0</v>
      </c>
      <c r="T666">
        <f t="shared" si="339"/>
        <v>0</v>
      </c>
    </row>
    <row r="667" spans="1:20" x14ac:dyDescent="0.4">
      <c r="A667" t="s">
        <v>19</v>
      </c>
      <c r="C667" s="9">
        <v>39.6</v>
      </c>
      <c r="D667">
        <v>8.1999999999999993</v>
      </c>
      <c r="E667">
        <v>166</v>
      </c>
      <c r="F667">
        <v>8</v>
      </c>
      <c r="G667">
        <v>308.10000000000002</v>
      </c>
      <c r="H667">
        <v>291.3</v>
      </c>
      <c r="I667">
        <v>1086.8</v>
      </c>
      <c r="J667">
        <f t="shared" si="330"/>
        <v>4784</v>
      </c>
      <c r="L667">
        <f t="shared" si="331"/>
        <v>0</v>
      </c>
      <c r="M667">
        <f t="shared" si="332"/>
        <v>0</v>
      </c>
      <c r="N667">
        <f t="shared" si="333"/>
        <v>0</v>
      </c>
      <c r="O667">
        <f t="shared" si="334"/>
        <v>0</v>
      </c>
      <c r="P667">
        <f t="shared" si="335"/>
        <v>0</v>
      </c>
      <c r="Q667">
        <f t="shared" si="336"/>
        <v>0</v>
      </c>
      <c r="R667">
        <f t="shared" si="337"/>
        <v>0</v>
      </c>
      <c r="S667">
        <f t="shared" si="338"/>
        <v>0</v>
      </c>
      <c r="T667">
        <f t="shared" si="339"/>
        <v>0</v>
      </c>
    </row>
    <row r="668" spans="1:20" x14ac:dyDescent="0.4">
      <c r="A668" t="s">
        <v>21</v>
      </c>
      <c r="C668" s="9">
        <v>42.8</v>
      </c>
      <c r="D668">
        <v>10.199999999999999</v>
      </c>
      <c r="E668">
        <v>163</v>
      </c>
      <c r="F668">
        <v>7</v>
      </c>
      <c r="G668">
        <v>328.8</v>
      </c>
      <c r="H668">
        <v>306.7</v>
      </c>
      <c r="I668">
        <v>951.1</v>
      </c>
      <c r="J668">
        <f t="shared" si="330"/>
        <v>4896.7000000000007</v>
      </c>
      <c r="L668">
        <f t="shared" si="331"/>
        <v>0</v>
      </c>
      <c r="M668">
        <f t="shared" si="332"/>
        <v>0</v>
      </c>
      <c r="N668">
        <f t="shared" si="333"/>
        <v>0</v>
      </c>
      <c r="O668">
        <f t="shared" si="334"/>
        <v>0</v>
      </c>
      <c r="P668">
        <f t="shared" si="335"/>
        <v>0</v>
      </c>
      <c r="Q668">
        <f t="shared" si="336"/>
        <v>0</v>
      </c>
      <c r="R668">
        <f t="shared" si="337"/>
        <v>0</v>
      </c>
      <c r="S668">
        <f t="shared" si="338"/>
        <v>0</v>
      </c>
      <c r="T668">
        <f t="shared" si="339"/>
        <v>0</v>
      </c>
    </row>
    <row r="669" spans="1:20" x14ac:dyDescent="0.4">
      <c r="A669" t="s">
        <v>22</v>
      </c>
      <c r="C669" s="9">
        <v>51.1</v>
      </c>
      <c r="D669">
        <v>11.6</v>
      </c>
      <c r="E669">
        <v>164</v>
      </c>
      <c r="F669">
        <v>3</v>
      </c>
      <c r="G669">
        <v>286.10000000000002</v>
      </c>
      <c r="H669">
        <v>275.39999999999998</v>
      </c>
      <c r="I669">
        <v>682.4</v>
      </c>
      <c r="J669">
        <f t="shared" si="330"/>
        <v>4115.6000000000004</v>
      </c>
      <c r="L669">
        <f t="shared" si="331"/>
        <v>0</v>
      </c>
      <c r="M669">
        <f t="shared" si="332"/>
        <v>0</v>
      </c>
      <c r="N669">
        <f t="shared" si="333"/>
        <v>0</v>
      </c>
      <c r="O669">
        <f t="shared" si="334"/>
        <v>0</v>
      </c>
      <c r="P669">
        <f t="shared" si="335"/>
        <v>0</v>
      </c>
      <c r="Q669">
        <f t="shared" si="336"/>
        <v>0</v>
      </c>
      <c r="R669">
        <f t="shared" si="337"/>
        <v>0</v>
      </c>
      <c r="S669">
        <f t="shared" si="338"/>
        <v>0</v>
      </c>
      <c r="T669">
        <f t="shared" si="339"/>
        <v>0</v>
      </c>
    </row>
    <row r="670" spans="1:20" x14ac:dyDescent="0.4">
      <c r="A670" t="s">
        <v>23</v>
      </c>
      <c r="C670" s="9">
        <v>39.1</v>
      </c>
      <c r="D670">
        <v>13.4</v>
      </c>
      <c r="E670">
        <v>156</v>
      </c>
      <c r="F670">
        <v>9</v>
      </c>
      <c r="G670">
        <v>348.3</v>
      </c>
      <c r="H670">
        <v>321.39999999999998</v>
      </c>
      <c r="I670">
        <v>1181.3</v>
      </c>
      <c r="J670">
        <f t="shared" si="330"/>
        <v>5360.9000000000005</v>
      </c>
      <c r="L670">
        <f t="shared" si="331"/>
        <v>0</v>
      </c>
      <c r="M670">
        <f t="shared" si="332"/>
        <v>0</v>
      </c>
      <c r="N670">
        <f t="shared" si="333"/>
        <v>0</v>
      </c>
      <c r="O670">
        <f t="shared" si="334"/>
        <v>0</v>
      </c>
      <c r="P670">
        <f t="shared" si="335"/>
        <v>0</v>
      </c>
      <c r="Q670">
        <f t="shared" si="336"/>
        <v>0</v>
      </c>
      <c r="R670">
        <f t="shared" si="337"/>
        <v>0</v>
      </c>
      <c r="S670">
        <f t="shared" si="338"/>
        <v>0</v>
      </c>
      <c r="T670">
        <f t="shared" si="339"/>
        <v>0</v>
      </c>
    </row>
    <row r="671" spans="1:20" x14ac:dyDescent="0.4">
      <c r="A671" t="s">
        <v>24</v>
      </c>
      <c r="C671" s="9">
        <v>46.3</v>
      </c>
      <c r="D671">
        <v>14.5</v>
      </c>
      <c r="E671">
        <v>169</v>
      </c>
      <c r="F671">
        <v>15</v>
      </c>
      <c r="G671">
        <v>316</v>
      </c>
      <c r="H671">
        <v>283.3</v>
      </c>
      <c r="I671">
        <v>1121.4000000000001</v>
      </c>
      <c r="J671">
        <f t="shared" si="330"/>
        <v>4913.3999999999996</v>
      </c>
      <c r="L671">
        <f t="shared" si="331"/>
        <v>0</v>
      </c>
      <c r="M671">
        <f t="shared" si="332"/>
        <v>0</v>
      </c>
      <c r="N671">
        <f t="shared" si="333"/>
        <v>0</v>
      </c>
      <c r="O671">
        <f t="shared" si="334"/>
        <v>0</v>
      </c>
      <c r="P671">
        <f t="shared" si="335"/>
        <v>0</v>
      </c>
      <c r="Q671">
        <f t="shared" si="336"/>
        <v>0</v>
      </c>
      <c r="R671">
        <f t="shared" si="337"/>
        <v>0</v>
      </c>
      <c r="S671">
        <f t="shared" si="338"/>
        <v>0</v>
      </c>
      <c r="T671">
        <f t="shared" si="339"/>
        <v>0</v>
      </c>
    </row>
    <row r="672" spans="1:20" x14ac:dyDescent="0.4">
      <c r="A672" t="s">
        <v>25</v>
      </c>
      <c r="C672" s="9">
        <v>36</v>
      </c>
      <c r="D672">
        <v>7.6</v>
      </c>
      <c r="E672">
        <v>162</v>
      </c>
      <c r="F672">
        <v>3</v>
      </c>
      <c r="G672">
        <v>295.60000000000002</v>
      </c>
      <c r="H672">
        <v>288.89999999999998</v>
      </c>
      <c r="I672">
        <v>737.7</v>
      </c>
      <c r="J672">
        <f t="shared" si="330"/>
        <v>4284.9000000000005</v>
      </c>
      <c r="L672">
        <f t="shared" si="331"/>
        <v>0</v>
      </c>
      <c r="M672">
        <f t="shared" si="332"/>
        <v>0</v>
      </c>
      <c r="N672">
        <f t="shared" si="333"/>
        <v>0</v>
      </c>
      <c r="O672">
        <f t="shared" si="334"/>
        <v>0</v>
      </c>
      <c r="P672">
        <f t="shared" si="335"/>
        <v>0</v>
      </c>
      <c r="Q672">
        <f t="shared" si="336"/>
        <v>0</v>
      </c>
      <c r="R672">
        <f t="shared" si="337"/>
        <v>0</v>
      </c>
      <c r="S672">
        <f t="shared" si="338"/>
        <v>0</v>
      </c>
      <c r="T672">
        <f t="shared" si="339"/>
        <v>0</v>
      </c>
    </row>
    <row r="673" spans="1:20" x14ac:dyDescent="0.4">
      <c r="A673" t="s">
        <v>26</v>
      </c>
      <c r="C673" s="9">
        <v>36.200000000000003</v>
      </c>
      <c r="D673">
        <v>7.3</v>
      </c>
      <c r="E673">
        <v>156</v>
      </c>
      <c r="F673">
        <v>13</v>
      </c>
      <c r="G673">
        <v>297.39999999999998</v>
      </c>
      <c r="H673">
        <v>272.10000000000002</v>
      </c>
      <c r="I673">
        <v>1055.2</v>
      </c>
      <c r="J673">
        <f t="shared" si="330"/>
        <v>4624</v>
      </c>
      <c r="L673">
        <f t="shared" si="331"/>
        <v>0</v>
      </c>
      <c r="M673">
        <f t="shared" si="332"/>
        <v>0</v>
      </c>
      <c r="N673">
        <f t="shared" si="333"/>
        <v>0</v>
      </c>
      <c r="O673">
        <f t="shared" si="334"/>
        <v>0</v>
      </c>
      <c r="P673">
        <f t="shared" si="335"/>
        <v>0</v>
      </c>
      <c r="Q673">
        <f t="shared" si="336"/>
        <v>0</v>
      </c>
      <c r="R673">
        <f t="shared" si="337"/>
        <v>0</v>
      </c>
      <c r="S673">
        <f t="shared" si="338"/>
        <v>0</v>
      </c>
      <c r="T673">
        <f t="shared" si="339"/>
        <v>0</v>
      </c>
    </row>
    <row r="674" spans="1:20" x14ac:dyDescent="0.4">
      <c r="A674" t="s">
        <v>27</v>
      </c>
      <c r="C674" s="9">
        <v>50</v>
      </c>
      <c r="D674">
        <v>23.7</v>
      </c>
      <c r="E674">
        <v>173</v>
      </c>
      <c r="F674">
        <v>22</v>
      </c>
      <c r="G674">
        <v>278.8</v>
      </c>
      <c r="H674">
        <v>225.8</v>
      </c>
      <c r="I674">
        <v>418.7</v>
      </c>
      <c r="J674">
        <f t="shared" si="330"/>
        <v>3764.3</v>
      </c>
      <c r="L674">
        <f t="shared" si="331"/>
        <v>0</v>
      </c>
      <c r="M674">
        <f t="shared" si="332"/>
        <v>0</v>
      </c>
      <c r="N674">
        <f t="shared" si="333"/>
        <v>0</v>
      </c>
      <c r="O674">
        <f t="shared" si="334"/>
        <v>0</v>
      </c>
      <c r="P674">
        <f t="shared" si="335"/>
        <v>0</v>
      </c>
      <c r="Q674">
        <f t="shared" si="336"/>
        <v>0</v>
      </c>
      <c r="R674">
        <f t="shared" si="337"/>
        <v>0</v>
      </c>
      <c r="S674">
        <f t="shared" si="338"/>
        <v>0</v>
      </c>
      <c r="T674">
        <f t="shared" si="339"/>
        <v>0</v>
      </c>
    </row>
    <row r="675" spans="1:20" x14ac:dyDescent="0.4">
      <c r="A675" t="s">
        <v>28</v>
      </c>
      <c r="C675" s="9">
        <v>40.1</v>
      </c>
      <c r="D675">
        <v>10.199999999999999</v>
      </c>
      <c r="E675">
        <v>168</v>
      </c>
      <c r="F675">
        <v>6</v>
      </c>
      <c r="G675">
        <v>253.2</v>
      </c>
      <c r="H675">
        <v>241.7</v>
      </c>
      <c r="I675">
        <v>763.9</v>
      </c>
      <c r="J675">
        <f t="shared" si="330"/>
        <v>3802.2999999999997</v>
      </c>
      <c r="L675">
        <f t="shared" si="331"/>
        <v>0</v>
      </c>
      <c r="M675">
        <f t="shared" si="332"/>
        <v>0</v>
      </c>
      <c r="N675">
        <f t="shared" si="333"/>
        <v>0</v>
      </c>
      <c r="O675">
        <f t="shared" si="334"/>
        <v>0</v>
      </c>
      <c r="P675">
        <f t="shared" si="335"/>
        <v>0</v>
      </c>
      <c r="Q675">
        <f t="shared" si="336"/>
        <v>0</v>
      </c>
      <c r="R675">
        <f t="shared" si="337"/>
        <v>0</v>
      </c>
      <c r="S675">
        <f t="shared" si="338"/>
        <v>0</v>
      </c>
      <c r="T675">
        <f t="shared" si="339"/>
        <v>0</v>
      </c>
    </row>
    <row r="676" spans="1:20" x14ac:dyDescent="0.4">
      <c r="A676" t="s">
        <v>29</v>
      </c>
      <c r="C676" s="9">
        <v>42.1</v>
      </c>
      <c r="D676">
        <v>10.7</v>
      </c>
      <c r="E676">
        <v>161</v>
      </c>
      <c r="F676">
        <v>1</v>
      </c>
      <c r="G676">
        <v>276.2</v>
      </c>
      <c r="H676">
        <v>272.5</v>
      </c>
      <c r="I676">
        <v>844.1</v>
      </c>
      <c r="J676">
        <f t="shared" si="330"/>
        <v>4158.5</v>
      </c>
      <c r="L676">
        <f t="shared" si="331"/>
        <v>0</v>
      </c>
      <c r="M676">
        <f t="shared" si="332"/>
        <v>0</v>
      </c>
      <c r="N676">
        <f t="shared" si="333"/>
        <v>0</v>
      </c>
      <c r="O676">
        <f t="shared" si="334"/>
        <v>0</v>
      </c>
      <c r="P676">
        <f t="shared" si="335"/>
        <v>0</v>
      </c>
      <c r="Q676">
        <f t="shared" si="336"/>
        <v>0</v>
      </c>
      <c r="R676">
        <f t="shared" si="337"/>
        <v>0</v>
      </c>
      <c r="S676">
        <f t="shared" si="338"/>
        <v>0</v>
      </c>
      <c r="T676">
        <f t="shared" si="339"/>
        <v>0</v>
      </c>
    </row>
    <row r="677" spans="1:20" x14ac:dyDescent="0.4">
      <c r="A677" t="s">
        <v>30</v>
      </c>
      <c r="C677" s="9">
        <v>51.3</v>
      </c>
      <c r="D677">
        <v>11.6</v>
      </c>
      <c r="E677">
        <v>169</v>
      </c>
      <c r="F677">
        <v>0</v>
      </c>
      <c r="G677">
        <v>283.5</v>
      </c>
      <c r="H677">
        <v>282.60000000000002</v>
      </c>
      <c r="I677">
        <v>750</v>
      </c>
      <c r="J677">
        <f t="shared" si="330"/>
        <v>4152</v>
      </c>
      <c r="L677">
        <f t="shared" si="331"/>
        <v>0</v>
      </c>
      <c r="M677">
        <f t="shared" si="332"/>
        <v>0</v>
      </c>
      <c r="N677">
        <f t="shared" si="333"/>
        <v>0</v>
      </c>
      <c r="O677">
        <f t="shared" si="334"/>
        <v>0</v>
      </c>
      <c r="P677">
        <f t="shared" si="335"/>
        <v>0</v>
      </c>
      <c r="Q677">
        <f t="shared" si="336"/>
        <v>0</v>
      </c>
      <c r="R677">
        <f t="shared" si="337"/>
        <v>0</v>
      </c>
      <c r="S677">
        <f t="shared" si="338"/>
        <v>0</v>
      </c>
      <c r="T677">
        <f t="shared" si="339"/>
        <v>0</v>
      </c>
    </row>
    <row r="678" spans="1:20" x14ac:dyDescent="0.4">
      <c r="A678" t="s">
        <v>31</v>
      </c>
      <c r="C678" s="9">
        <v>45.6</v>
      </c>
      <c r="D678">
        <v>7.9</v>
      </c>
      <c r="E678">
        <v>166</v>
      </c>
      <c r="F678">
        <v>3</v>
      </c>
      <c r="G678">
        <v>244.1</v>
      </c>
      <c r="H678">
        <v>234.6</v>
      </c>
      <c r="I678">
        <v>530.9</v>
      </c>
      <c r="J678">
        <f t="shared" si="330"/>
        <v>3460.1</v>
      </c>
      <c r="L678">
        <f t="shared" si="331"/>
        <v>0</v>
      </c>
      <c r="M678">
        <f t="shared" si="332"/>
        <v>0</v>
      </c>
      <c r="N678">
        <f t="shared" si="333"/>
        <v>0</v>
      </c>
      <c r="O678">
        <f t="shared" si="334"/>
        <v>0</v>
      </c>
      <c r="P678">
        <f t="shared" si="335"/>
        <v>0</v>
      </c>
      <c r="Q678">
        <f t="shared" si="336"/>
        <v>0</v>
      </c>
      <c r="R678">
        <f t="shared" si="337"/>
        <v>0</v>
      </c>
      <c r="S678">
        <f t="shared" si="338"/>
        <v>0</v>
      </c>
      <c r="T678">
        <f t="shared" si="339"/>
        <v>0</v>
      </c>
    </row>
    <row r="679" spans="1:20" x14ac:dyDescent="0.4">
      <c r="A679" t="s">
        <v>32</v>
      </c>
      <c r="C679" s="9">
        <v>49.4</v>
      </c>
      <c r="D679">
        <v>13.9</v>
      </c>
      <c r="E679">
        <v>172</v>
      </c>
      <c r="F679">
        <v>8</v>
      </c>
      <c r="G679">
        <v>264.2</v>
      </c>
      <c r="H679">
        <v>251.3</v>
      </c>
      <c r="I679">
        <v>640.6</v>
      </c>
      <c r="J679">
        <f t="shared" si="330"/>
        <v>3810.9999999999995</v>
      </c>
      <c r="L679">
        <f t="shared" si="331"/>
        <v>0</v>
      </c>
      <c r="M679">
        <f t="shared" si="332"/>
        <v>0</v>
      </c>
      <c r="N679">
        <f t="shared" si="333"/>
        <v>0</v>
      </c>
      <c r="O679">
        <f t="shared" si="334"/>
        <v>0</v>
      </c>
      <c r="P679">
        <f t="shared" si="335"/>
        <v>0</v>
      </c>
      <c r="Q679">
        <f t="shared" si="336"/>
        <v>0</v>
      </c>
      <c r="R679">
        <f t="shared" si="337"/>
        <v>0</v>
      </c>
      <c r="S679">
        <f t="shared" si="338"/>
        <v>0</v>
      </c>
      <c r="T679">
        <f t="shared" si="339"/>
        <v>0</v>
      </c>
    </row>
    <row r="680" spans="1:20" x14ac:dyDescent="0.4">
      <c r="A680" t="s">
        <v>39</v>
      </c>
      <c r="C680" s="9">
        <v>51.2</v>
      </c>
      <c r="D680">
        <v>6.8</v>
      </c>
      <c r="E680">
        <v>167</v>
      </c>
      <c r="F680">
        <v>4</v>
      </c>
      <c r="G680">
        <v>209.5</v>
      </c>
      <c r="H680">
        <v>196.1</v>
      </c>
      <c r="I680">
        <v>399.3</v>
      </c>
      <c r="J680">
        <f t="shared" si="330"/>
        <v>2913.3</v>
      </c>
      <c r="L680">
        <f t="shared" si="331"/>
        <v>0</v>
      </c>
      <c r="M680">
        <f t="shared" si="332"/>
        <v>0</v>
      </c>
      <c r="N680">
        <f t="shared" si="333"/>
        <v>0</v>
      </c>
      <c r="O680">
        <f t="shared" si="334"/>
        <v>0</v>
      </c>
      <c r="P680">
        <f t="shared" si="335"/>
        <v>0</v>
      </c>
      <c r="Q680">
        <f t="shared" si="336"/>
        <v>0</v>
      </c>
      <c r="R680">
        <f t="shared" si="337"/>
        <v>0</v>
      </c>
      <c r="S680">
        <f t="shared" si="338"/>
        <v>0</v>
      </c>
      <c r="T680">
        <f t="shared" si="339"/>
        <v>0</v>
      </c>
    </row>
    <row r="682" spans="1:20" x14ac:dyDescent="0.4">
      <c r="M682">
        <f>SUM(M664:M680)</f>
        <v>0</v>
      </c>
      <c r="N682">
        <f>SUM(N664:N680)</f>
        <v>0</v>
      </c>
      <c r="O682">
        <f>SUM(O664:O680)</f>
        <v>0</v>
      </c>
      <c r="P682">
        <f>SUM(P664:P680)</f>
        <v>0</v>
      </c>
      <c r="Q682">
        <f>SUM(Q664:Q680)*1000</f>
        <v>0</v>
      </c>
      <c r="R682">
        <f>SUM(R664:R680)*1000</f>
        <v>0</v>
      </c>
      <c r="S682">
        <f>SUM(S664:S680)*1000</f>
        <v>0</v>
      </c>
      <c r="T682">
        <f>SUM(T664:T680)*1000</f>
        <v>0</v>
      </c>
    </row>
    <row r="683" spans="1:20" x14ac:dyDescent="0.4">
      <c r="A683" t="s">
        <v>164</v>
      </c>
      <c r="L683" t="s">
        <v>78</v>
      </c>
    </row>
    <row r="684" spans="1:20" x14ac:dyDescent="0.4">
      <c r="A684" t="s">
        <v>16</v>
      </c>
      <c r="C684" s="9">
        <v>55.5</v>
      </c>
      <c r="D684">
        <v>13.7</v>
      </c>
      <c r="E684">
        <v>165</v>
      </c>
      <c r="F684">
        <v>20</v>
      </c>
      <c r="G684">
        <v>1154.3</v>
      </c>
      <c r="H684">
        <v>1003.1</v>
      </c>
      <c r="I684">
        <v>2987.9</v>
      </c>
      <c r="J684">
        <f t="shared" ref="J684:J700" si="340">(G684*12)+I684</f>
        <v>16839.5</v>
      </c>
      <c r="L684">
        <f>IF(AND($F$1=A684,$M$1=$A$683),A684,0)</f>
        <v>0</v>
      </c>
      <c r="M684">
        <f>IFERROR(VLOOKUP(L684,$A$683:$J$700,3,FALSE),0)</f>
        <v>0</v>
      </c>
      <c r="N684">
        <f>IFERROR(VLOOKUP(L684,$A$683:$J$700,4,FALSE),0)</f>
        <v>0</v>
      </c>
      <c r="O684">
        <f>IFERROR(VLOOKUP(L684,$A$683:$J$700,5,FALSE),0)</f>
        <v>0</v>
      </c>
      <c r="P684">
        <f>IFERROR(VLOOKUP(L684,$A$683:$J$700,6,FALSE),0)</f>
        <v>0</v>
      </c>
      <c r="Q684">
        <f>IFERROR(VLOOKUP(L684,$A$683:$J$700,7,FALSE),0)</f>
        <v>0</v>
      </c>
      <c r="R684">
        <f>IFERROR(VLOOKUP(L684,$A$683:$J$700,8,FALSE),0)</f>
        <v>0</v>
      </c>
      <c r="S684">
        <f>IFERROR(VLOOKUP(L684,$A$683:$J$700,9,FALSE),0)</f>
        <v>0</v>
      </c>
      <c r="T684">
        <f>IFERROR(VLOOKUP(L684,$A$683:$J$700,10,FALSE),0)</f>
        <v>0</v>
      </c>
    </row>
    <row r="685" spans="1:20" x14ac:dyDescent="0.4">
      <c r="A685" t="s">
        <v>17</v>
      </c>
      <c r="C685" s="9" t="s">
        <v>74</v>
      </c>
      <c r="D685" t="s">
        <v>74</v>
      </c>
      <c r="E685" t="s">
        <v>74</v>
      </c>
      <c r="F685" t="s">
        <v>74</v>
      </c>
      <c r="G685" t="s">
        <v>74</v>
      </c>
      <c r="H685" t="s">
        <v>74</v>
      </c>
      <c r="I685" t="s">
        <v>74</v>
      </c>
      <c r="J685" t="e">
        <f t="shared" si="340"/>
        <v>#VALUE!</v>
      </c>
      <c r="L685">
        <f t="shared" ref="L685:L700" si="341">IF(AND($F$1=A685,$M$1=$A$683),A685,0)</f>
        <v>0</v>
      </c>
      <c r="M685">
        <f t="shared" ref="M685:M700" si="342">IFERROR(VLOOKUP(L685,$A$683:$J$700,3,FALSE),0)</f>
        <v>0</v>
      </c>
      <c r="N685">
        <f t="shared" ref="N685:N700" si="343">IFERROR(VLOOKUP(L685,$A$683:$J$700,4,FALSE),0)</f>
        <v>0</v>
      </c>
      <c r="O685">
        <f t="shared" ref="O685:O700" si="344">IFERROR(VLOOKUP(L685,$A$683:$J$700,5,FALSE),0)</f>
        <v>0</v>
      </c>
      <c r="P685">
        <f t="shared" ref="P685:P700" si="345">IFERROR(VLOOKUP(L685,$A$683:$J$700,6,FALSE),0)</f>
        <v>0</v>
      </c>
      <c r="Q685">
        <f t="shared" ref="Q685:Q700" si="346">IFERROR(VLOOKUP(L685,$A$683:$J$700,7,FALSE),0)</f>
        <v>0</v>
      </c>
      <c r="R685">
        <f t="shared" ref="R685:R700" si="347">IFERROR(VLOOKUP(L685,$A$683:$J$700,8,FALSE),0)</f>
        <v>0</v>
      </c>
      <c r="S685">
        <f t="shared" ref="S685:S700" si="348">IFERROR(VLOOKUP(L685,$A$683:$J$700,9,FALSE),0)</f>
        <v>0</v>
      </c>
      <c r="T685">
        <f t="shared" ref="T685:T700" si="349">IFERROR(VLOOKUP(L685,$A$683:$J$700,10,FALSE),0)</f>
        <v>0</v>
      </c>
    </row>
    <row r="686" spans="1:20" x14ac:dyDescent="0.4">
      <c r="A686" t="s">
        <v>18</v>
      </c>
      <c r="C686" s="9">
        <v>46.9</v>
      </c>
      <c r="D686">
        <v>10.7</v>
      </c>
      <c r="E686">
        <v>167</v>
      </c>
      <c r="F686">
        <v>12</v>
      </c>
      <c r="G686">
        <v>440.9</v>
      </c>
      <c r="H686">
        <v>401.5</v>
      </c>
      <c r="I686">
        <v>1380.4</v>
      </c>
      <c r="J686">
        <f t="shared" si="340"/>
        <v>6671.1999999999989</v>
      </c>
      <c r="L686">
        <f t="shared" si="341"/>
        <v>0</v>
      </c>
      <c r="M686">
        <f t="shared" si="342"/>
        <v>0</v>
      </c>
      <c r="N686">
        <f t="shared" si="343"/>
        <v>0</v>
      </c>
      <c r="O686">
        <f t="shared" si="344"/>
        <v>0</v>
      </c>
      <c r="P686">
        <f t="shared" si="345"/>
        <v>0</v>
      </c>
      <c r="Q686">
        <f t="shared" si="346"/>
        <v>0</v>
      </c>
      <c r="R686">
        <f t="shared" si="347"/>
        <v>0</v>
      </c>
      <c r="S686">
        <f t="shared" si="348"/>
        <v>0</v>
      </c>
      <c r="T686">
        <f t="shared" si="349"/>
        <v>0</v>
      </c>
    </row>
    <row r="687" spans="1:20" x14ac:dyDescent="0.4">
      <c r="A687" t="s">
        <v>19</v>
      </c>
      <c r="C687" s="9">
        <v>42.7</v>
      </c>
      <c r="D687">
        <v>9.1999999999999993</v>
      </c>
      <c r="E687">
        <v>175</v>
      </c>
      <c r="F687">
        <v>4</v>
      </c>
      <c r="G687">
        <v>291.5</v>
      </c>
      <c r="H687">
        <v>264.60000000000002</v>
      </c>
      <c r="I687">
        <v>1032.9000000000001</v>
      </c>
      <c r="J687">
        <f t="shared" si="340"/>
        <v>4530.8999999999996</v>
      </c>
      <c r="L687">
        <f t="shared" si="341"/>
        <v>0</v>
      </c>
      <c r="M687">
        <f t="shared" si="342"/>
        <v>0</v>
      </c>
      <c r="N687">
        <f t="shared" si="343"/>
        <v>0</v>
      </c>
      <c r="O687">
        <f t="shared" si="344"/>
        <v>0</v>
      </c>
      <c r="P687">
        <f t="shared" si="345"/>
        <v>0</v>
      </c>
      <c r="Q687">
        <f t="shared" si="346"/>
        <v>0</v>
      </c>
      <c r="R687">
        <f t="shared" si="347"/>
        <v>0</v>
      </c>
      <c r="S687">
        <f t="shared" si="348"/>
        <v>0</v>
      </c>
      <c r="T687">
        <f t="shared" si="349"/>
        <v>0</v>
      </c>
    </row>
    <row r="688" spans="1:20" x14ac:dyDescent="0.4">
      <c r="A688" t="s">
        <v>21</v>
      </c>
      <c r="C688" s="9">
        <v>44.1</v>
      </c>
      <c r="D688">
        <v>12.2</v>
      </c>
      <c r="E688">
        <v>155</v>
      </c>
      <c r="F688">
        <v>5</v>
      </c>
      <c r="G688">
        <v>356.1</v>
      </c>
      <c r="H688">
        <v>324.7</v>
      </c>
      <c r="I688">
        <v>1066.9000000000001</v>
      </c>
      <c r="J688">
        <f t="shared" si="340"/>
        <v>5340.1</v>
      </c>
      <c r="L688">
        <f t="shared" si="341"/>
        <v>0</v>
      </c>
      <c r="M688">
        <f t="shared" si="342"/>
        <v>0</v>
      </c>
      <c r="N688">
        <f t="shared" si="343"/>
        <v>0</v>
      </c>
      <c r="O688">
        <f t="shared" si="344"/>
        <v>0</v>
      </c>
      <c r="P688">
        <f t="shared" si="345"/>
        <v>0</v>
      </c>
      <c r="Q688">
        <f t="shared" si="346"/>
        <v>0</v>
      </c>
      <c r="R688">
        <f t="shared" si="347"/>
        <v>0</v>
      </c>
      <c r="S688">
        <f t="shared" si="348"/>
        <v>0</v>
      </c>
      <c r="T688">
        <f t="shared" si="349"/>
        <v>0</v>
      </c>
    </row>
    <row r="689" spans="1:20" x14ac:dyDescent="0.4">
      <c r="A689" t="s">
        <v>22</v>
      </c>
      <c r="C689" s="9">
        <v>47.3</v>
      </c>
      <c r="D689">
        <v>13.2</v>
      </c>
      <c r="E689">
        <v>157</v>
      </c>
      <c r="F689">
        <v>2</v>
      </c>
      <c r="G689">
        <v>268.39999999999998</v>
      </c>
      <c r="H689">
        <v>260.2</v>
      </c>
      <c r="I689">
        <v>724</v>
      </c>
      <c r="J689">
        <f t="shared" si="340"/>
        <v>3944.7999999999997</v>
      </c>
      <c r="L689">
        <f t="shared" si="341"/>
        <v>0</v>
      </c>
      <c r="M689">
        <f t="shared" si="342"/>
        <v>0</v>
      </c>
      <c r="N689">
        <f t="shared" si="343"/>
        <v>0</v>
      </c>
      <c r="O689">
        <f t="shared" si="344"/>
        <v>0</v>
      </c>
      <c r="P689">
        <f t="shared" si="345"/>
        <v>0</v>
      </c>
      <c r="Q689">
        <f t="shared" si="346"/>
        <v>0</v>
      </c>
      <c r="R689">
        <f t="shared" si="347"/>
        <v>0</v>
      </c>
      <c r="S689">
        <f t="shared" si="348"/>
        <v>0</v>
      </c>
      <c r="T689">
        <f t="shared" si="349"/>
        <v>0</v>
      </c>
    </row>
    <row r="690" spans="1:20" x14ac:dyDescent="0.4">
      <c r="A690" t="s">
        <v>23</v>
      </c>
      <c r="C690" s="9">
        <v>41.7</v>
      </c>
      <c r="D690">
        <v>13.7</v>
      </c>
      <c r="E690">
        <v>165</v>
      </c>
      <c r="F690">
        <v>7</v>
      </c>
      <c r="G690">
        <v>397.6</v>
      </c>
      <c r="H690">
        <v>374</v>
      </c>
      <c r="I690">
        <v>1189.5999999999999</v>
      </c>
      <c r="J690">
        <f t="shared" si="340"/>
        <v>5960.8000000000011</v>
      </c>
      <c r="L690">
        <f t="shared" si="341"/>
        <v>0</v>
      </c>
      <c r="M690">
        <f t="shared" si="342"/>
        <v>0</v>
      </c>
      <c r="N690">
        <f t="shared" si="343"/>
        <v>0</v>
      </c>
      <c r="O690">
        <f t="shared" si="344"/>
        <v>0</v>
      </c>
      <c r="P690">
        <f t="shared" si="345"/>
        <v>0</v>
      </c>
      <c r="Q690">
        <f t="shared" si="346"/>
        <v>0</v>
      </c>
      <c r="R690">
        <f t="shared" si="347"/>
        <v>0</v>
      </c>
      <c r="S690">
        <f t="shared" si="348"/>
        <v>0</v>
      </c>
      <c r="T690">
        <f t="shared" si="349"/>
        <v>0</v>
      </c>
    </row>
    <row r="691" spans="1:20" x14ac:dyDescent="0.4">
      <c r="A691" t="s">
        <v>24</v>
      </c>
      <c r="C691" s="9">
        <v>41.3</v>
      </c>
      <c r="D691">
        <v>13.7</v>
      </c>
      <c r="E691">
        <v>168</v>
      </c>
      <c r="F691">
        <v>10</v>
      </c>
      <c r="G691">
        <v>290</v>
      </c>
      <c r="H691">
        <v>265.3</v>
      </c>
      <c r="I691">
        <v>866.7</v>
      </c>
      <c r="J691">
        <f t="shared" si="340"/>
        <v>4346.7</v>
      </c>
      <c r="L691">
        <f t="shared" si="341"/>
        <v>0</v>
      </c>
      <c r="M691">
        <f t="shared" si="342"/>
        <v>0</v>
      </c>
      <c r="N691">
        <f t="shared" si="343"/>
        <v>0</v>
      </c>
      <c r="O691">
        <f t="shared" si="344"/>
        <v>0</v>
      </c>
      <c r="P691">
        <f t="shared" si="345"/>
        <v>0</v>
      </c>
      <c r="Q691">
        <f t="shared" si="346"/>
        <v>0</v>
      </c>
      <c r="R691">
        <f t="shared" si="347"/>
        <v>0</v>
      </c>
      <c r="S691">
        <f t="shared" si="348"/>
        <v>0</v>
      </c>
      <c r="T691">
        <f t="shared" si="349"/>
        <v>0</v>
      </c>
    </row>
    <row r="692" spans="1:20" x14ac:dyDescent="0.4">
      <c r="A692" t="s">
        <v>25</v>
      </c>
      <c r="C692" s="9">
        <v>36.4</v>
      </c>
      <c r="D692">
        <v>8.6</v>
      </c>
      <c r="E692">
        <v>162</v>
      </c>
      <c r="F692">
        <v>5</v>
      </c>
      <c r="G692">
        <v>306.5</v>
      </c>
      <c r="H692">
        <v>295</v>
      </c>
      <c r="I692">
        <v>806.9</v>
      </c>
      <c r="J692">
        <f t="shared" si="340"/>
        <v>4484.8999999999996</v>
      </c>
      <c r="L692">
        <f t="shared" si="341"/>
        <v>0</v>
      </c>
      <c r="M692">
        <f t="shared" si="342"/>
        <v>0</v>
      </c>
      <c r="N692">
        <f t="shared" si="343"/>
        <v>0</v>
      </c>
      <c r="O692">
        <f t="shared" si="344"/>
        <v>0</v>
      </c>
      <c r="P692">
        <f t="shared" si="345"/>
        <v>0</v>
      </c>
      <c r="Q692">
        <f t="shared" si="346"/>
        <v>0</v>
      </c>
      <c r="R692">
        <f t="shared" si="347"/>
        <v>0</v>
      </c>
      <c r="S692">
        <f t="shared" si="348"/>
        <v>0</v>
      </c>
      <c r="T692">
        <f t="shared" si="349"/>
        <v>0</v>
      </c>
    </row>
    <row r="693" spans="1:20" x14ac:dyDescent="0.4">
      <c r="A693" t="s">
        <v>26</v>
      </c>
      <c r="C693" s="9">
        <v>52.1</v>
      </c>
      <c r="D693">
        <v>9.3000000000000007</v>
      </c>
      <c r="E693">
        <v>168</v>
      </c>
      <c r="F693">
        <v>6</v>
      </c>
      <c r="G693">
        <v>323.89999999999998</v>
      </c>
      <c r="H693">
        <v>310.60000000000002</v>
      </c>
      <c r="I693">
        <v>1406.1</v>
      </c>
      <c r="J693">
        <f t="shared" si="340"/>
        <v>5292.9</v>
      </c>
      <c r="L693">
        <f t="shared" si="341"/>
        <v>0</v>
      </c>
      <c r="M693">
        <f t="shared" si="342"/>
        <v>0</v>
      </c>
      <c r="N693">
        <f t="shared" si="343"/>
        <v>0</v>
      </c>
      <c r="O693">
        <f t="shared" si="344"/>
        <v>0</v>
      </c>
      <c r="P693">
        <f t="shared" si="345"/>
        <v>0</v>
      </c>
      <c r="Q693">
        <f t="shared" si="346"/>
        <v>0</v>
      </c>
      <c r="R693">
        <f t="shared" si="347"/>
        <v>0</v>
      </c>
      <c r="S693">
        <f t="shared" si="348"/>
        <v>0</v>
      </c>
      <c r="T693">
        <f t="shared" si="349"/>
        <v>0</v>
      </c>
    </row>
    <row r="694" spans="1:20" x14ac:dyDescent="0.4">
      <c r="A694" t="s">
        <v>27</v>
      </c>
      <c r="C694" s="9">
        <v>60.5</v>
      </c>
      <c r="D694">
        <v>35.5</v>
      </c>
      <c r="E694">
        <v>171</v>
      </c>
      <c r="F694">
        <v>0</v>
      </c>
      <c r="G694">
        <v>341.1</v>
      </c>
      <c r="H694">
        <v>341.1</v>
      </c>
      <c r="I694">
        <v>1539.6</v>
      </c>
      <c r="J694">
        <f t="shared" si="340"/>
        <v>5632.8</v>
      </c>
      <c r="L694">
        <f t="shared" si="341"/>
        <v>0</v>
      </c>
      <c r="M694">
        <f t="shared" si="342"/>
        <v>0</v>
      </c>
      <c r="N694">
        <f t="shared" si="343"/>
        <v>0</v>
      </c>
      <c r="O694">
        <f t="shared" si="344"/>
        <v>0</v>
      </c>
      <c r="P694">
        <f t="shared" si="345"/>
        <v>0</v>
      </c>
      <c r="Q694">
        <f t="shared" si="346"/>
        <v>0</v>
      </c>
      <c r="R694">
        <f t="shared" si="347"/>
        <v>0</v>
      </c>
      <c r="S694">
        <f t="shared" si="348"/>
        <v>0</v>
      </c>
      <c r="T694">
        <f t="shared" si="349"/>
        <v>0</v>
      </c>
    </row>
    <row r="695" spans="1:20" x14ac:dyDescent="0.4">
      <c r="A695" t="s">
        <v>28</v>
      </c>
      <c r="C695" s="9">
        <v>36.799999999999997</v>
      </c>
      <c r="D695">
        <v>10.9</v>
      </c>
      <c r="E695">
        <v>167</v>
      </c>
      <c r="F695">
        <v>6</v>
      </c>
      <c r="G695">
        <v>241.1</v>
      </c>
      <c r="H695">
        <v>232.2</v>
      </c>
      <c r="I695">
        <v>512.5</v>
      </c>
      <c r="J695">
        <f t="shared" si="340"/>
        <v>3405.7</v>
      </c>
      <c r="L695">
        <f t="shared" si="341"/>
        <v>0</v>
      </c>
      <c r="M695">
        <f t="shared" si="342"/>
        <v>0</v>
      </c>
      <c r="N695">
        <f t="shared" si="343"/>
        <v>0</v>
      </c>
      <c r="O695">
        <f t="shared" si="344"/>
        <v>0</v>
      </c>
      <c r="P695">
        <f t="shared" si="345"/>
        <v>0</v>
      </c>
      <c r="Q695">
        <f t="shared" si="346"/>
        <v>0</v>
      </c>
      <c r="R695">
        <f t="shared" si="347"/>
        <v>0</v>
      </c>
      <c r="S695">
        <f t="shared" si="348"/>
        <v>0</v>
      </c>
      <c r="T695">
        <f t="shared" si="349"/>
        <v>0</v>
      </c>
    </row>
    <row r="696" spans="1:20" x14ac:dyDescent="0.4">
      <c r="A696" t="s">
        <v>29</v>
      </c>
      <c r="C696" s="9">
        <v>42.5</v>
      </c>
      <c r="D696">
        <v>10.6</v>
      </c>
      <c r="E696">
        <v>164</v>
      </c>
      <c r="F696">
        <v>4</v>
      </c>
      <c r="G696">
        <v>243.4</v>
      </c>
      <c r="H696">
        <v>235.3</v>
      </c>
      <c r="I696">
        <v>746</v>
      </c>
      <c r="J696">
        <f t="shared" si="340"/>
        <v>3666.8</v>
      </c>
      <c r="L696">
        <f t="shared" si="341"/>
        <v>0</v>
      </c>
      <c r="M696">
        <f t="shared" si="342"/>
        <v>0</v>
      </c>
      <c r="N696">
        <f t="shared" si="343"/>
        <v>0</v>
      </c>
      <c r="O696">
        <f t="shared" si="344"/>
        <v>0</v>
      </c>
      <c r="P696">
        <f t="shared" si="345"/>
        <v>0</v>
      </c>
      <c r="Q696">
        <f t="shared" si="346"/>
        <v>0</v>
      </c>
      <c r="R696">
        <f t="shared" si="347"/>
        <v>0</v>
      </c>
      <c r="S696">
        <f t="shared" si="348"/>
        <v>0</v>
      </c>
      <c r="T696">
        <f t="shared" si="349"/>
        <v>0</v>
      </c>
    </row>
    <row r="697" spans="1:20" x14ac:dyDescent="0.4">
      <c r="A697" t="s">
        <v>30</v>
      </c>
      <c r="C697" s="9">
        <v>50.9</v>
      </c>
      <c r="D697">
        <v>11.1</v>
      </c>
      <c r="E697">
        <v>163</v>
      </c>
      <c r="F697">
        <v>1</v>
      </c>
      <c r="G697">
        <v>260.8</v>
      </c>
      <c r="H697">
        <v>257.89999999999998</v>
      </c>
      <c r="I697">
        <v>663.8</v>
      </c>
      <c r="J697">
        <f t="shared" si="340"/>
        <v>3793.4000000000005</v>
      </c>
      <c r="L697">
        <f t="shared" si="341"/>
        <v>0</v>
      </c>
      <c r="M697">
        <f t="shared" si="342"/>
        <v>0</v>
      </c>
      <c r="N697">
        <f t="shared" si="343"/>
        <v>0</v>
      </c>
      <c r="O697">
        <f t="shared" si="344"/>
        <v>0</v>
      </c>
      <c r="P697">
        <f t="shared" si="345"/>
        <v>0</v>
      </c>
      <c r="Q697">
        <f t="shared" si="346"/>
        <v>0</v>
      </c>
      <c r="R697">
        <f t="shared" si="347"/>
        <v>0</v>
      </c>
      <c r="S697">
        <f t="shared" si="348"/>
        <v>0</v>
      </c>
      <c r="T697">
        <f t="shared" si="349"/>
        <v>0</v>
      </c>
    </row>
    <row r="698" spans="1:20" x14ac:dyDescent="0.4">
      <c r="A698" t="s">
        <v>31</v>
      </c>
      <c r="C698" s="9">
        <v>45.4</v>
      </c>
      <c r="D698">
        <v>8.4</v>
      </c>
      <c r="E698">
        <v>161</v>
      </c>
      <c r="F698">
        <v>3</v>
      </c>
      <c r="G698">
        <v>232.7</v>
      </c>
      <c r="H698">
        <v>221.1</v>
      </c>
      <c r="I698">
        <v>473.3</v>
      </c>
      <c r="J698">
        <f t="shared" si="340"/>
        <v>3265.7</v>
      </c>
      <c r="L698">
        <f t="shared" si="341"/>
        <v>0</v>
      </c>
      <c r="M698">
        <f t="shared" si="342"/>
        <v>0</v>
      </c>
      <c r="N698">
        <f t="shared" si="343"/>
        <v>0</v>
      </c>
      <c r="O698">
        <f t="shared" si="344"/>
        <v>0</v>
      </c>
      <c r="P698">
        <f t="shared" si="345"/>
        <v>0</v>
      </c>
      <c r="Q698">
        <f t="shared" si="346"/>
        <v>0</v>
      </c>
      <c r="R698">
        <f t="shared" si="347"/>
        <v>0</v>
      </c>
      <c r="S698">
        <f t="shared" si="348"/>
        <v>0</v>
      </c>
      <c r="T698">
        <f t="shared" si="349"/>
        <v>0</v>
      </c>
    </row>
    <row r="699" spans="1:20" x14ac:dyDescent="0.4">
      <c r="A699" t="s">
        <v>32</v>
      </c>
      <c r="C699" s="9">
        <v>51.2</v>
      </c>
      <c r="D699">
        <v>3.8</v>
      </c>
      <c r="E699">
        <v>169</v>
      </c>
      <c r="F699">
        <v>0</v>
      </c>
      <c r="G699">
        <v>216.8</v>
      </c>
      <c r="H699">
        <v>216.3</v>
      </c>
      <c r="I699">
        <v>662.9</v>
      </c>
      <c r="J699">
        <f t="shared" si="340"/>
        <v>3264.5000000000005</v>
      </c>
      <c r="L699">
        <f t="shared" si="341"/>
        <v>0</v>
      </c>
      <c r="M699">
        <f t="shared" si="342"/>
        <v>0</v>
      </c>
      <c r="N699">
        <f t="shared" si="343"/>
        <v>0</v>
      </c>
      <c r="O699">
        <f t="shared" si="344"/>
        <v>0</v>
      </c>
      <c r="P699">
        <f t="shared" si="345"/>
        <v>0</v>
      </c>
      <c r="Q699">
        <f t="shared" si="346"/>
        <v>0</v>
      </c>
      <c r="R699">
        <f t="shared" si="347"/>
        <v>0</v>
      </c>
      <c r="S699">
        <f t="shared" si="348"/>
        <v>0</v>
      </c>
      <c r="T699">
        <f t="shared" si="349"/>
        <v>0</v>
      </c>
    </row>
    <row r="700" spans="1:20" x14ac:dyDescent="0.4">
      <c r="A700" t="s">
        <v>39</v>
      </c>
      <c r="C700" s="9">
        <v>49.7</v>
      </c>
      <c r="D700">
        <v>10.9</v>
      </c>
      <c r="E700">
        <v>156</v>
      </c>
      <c r="F700">
        <v>1</v>
      </c>
      <c r="G700">
        <v>229.9</v>
      </c>
      <c r="H700">
        <v>221.8</v>
      </c>
      <c r="I700">
        <v>691.6</v>
      </c>
      <c r="J700">
        <f t="shared" si="340"/>
        <v>3450.4</v>
      </c>
      <c r="L700">
        <f t="shared" si="341"/>
        <v>0</v>
      </c>
      <c r="M700">
        <f t="shared" si="342"/>
        <v>0</v>
      </c>
      <c r="N700">
        <f t="shared" si="343"/>
        <v>0</v>
      </c>
      <c r="O700">
        <f t="shared" si="344"/>
        <v>0</v>
      </c>
      <c r="P700">
        <f t="shared" si="345"/>
        <v>0</v>
      </c>
      <c r="Q700">
        <f t="shared" si="346"/>
        <v>0</v>
      </c>
      <c r="R700">
        <f t="shared" si="347"/>
        <v>0</v>
      </c>
      <c r="S700">
        <f t="shared" si="348"/>
        <v>0</v>
      </c>
      <c r="T700">
        <f t="shared" si="349"/>
        <v>0</v>
      </c>
    </row>
    <row r="702" spans="1:20" x14ac:dyDescent="0.4">
      <c r="M702">
        <f>SUM(M684:M700)</f>
        <v>0</v>
      </c>
      <c r="N702">
        <f>SUM(N684:N700)</f>
        <v>0</v>
      </c>
      <c r="O702">
        <f>SUM(O684:O700)</f>
        <v>0</v>
      </c>
      <c r="P702">
        <f>SUM(P684:P700)</f>
        <v>0</v>
      </c>
      <c r="Q702">
        <f>SUM(Q684:Q700)*1000</f>
        <v>0</v>
      </c>
      <c r="R702">
        <f>SUM(R684:R700)*1000</f>
        <v>0</v>
      </c>
      <c r="S702">
        <f>SUM(S684:S700)*1000</f>
        <v>0</v>
      </c>
      <c r="T702">
        <f>SUM(T684:T700)*1000</f>
        <v>0</v>
      </c>
    </row>
    <row r="703" spans="1:20" x14ac:dyDescent="0.4">
      <c r="A703" t="s">
        <v>123</v>
      </c>
      <c r="L703" t="s">
        <v>78</v>
      </c>
    </row>
    <row r="704" spans="1:20" x14ac:dyDescent="0.4">
      <c r="A704" t="s">
        <v>16</v>
      </c>
      <c r="C704" s="9">
        <v>43.4</v>
      </c>
      <c r="D704">
        <v>5.6</v>
      </c>
      <c r="E704">
        <v>173</v>
      </c>
      <c r="F704">
        <v>30</v>
      </c>
      <c r="G704">
        <v>1062.7</v>
      </c>
      <c r="H704">
        <v>826.4</v>
      </c>
      <c r="I704">
        <v>1845.7</v>
      </c>
      <c r="J704">
        <f t="shared" ref="J704:J720" si="350">(G704*12)+I704</f>
        <v>14598.100000000002</v>
      </c>
      <c r="L704">
        <f>IF(AND($F$1=A704,$M$1=$A$703),A704,0)</f>
        <v>0</v>
      </c>
      <c r="M704">
        <f>IFERROR(VLOOKUP(L704,$A$703:$J$720,3,FALSE),0)</f>
        <v>0</v>
      </c>
      <c r="N704">
        <f>IFERROR(VLOOKUP(L704,$A$703:$J$720,4,FALSE),0)</f>
        <v>0</v>
      </c>
      <c r="O704">
        <f>IFERROR(VLOOKUP(L704,$A$703:$J$720,5,FALSE),0)</f>
        <v>0</v>
      </c>
      <c r="P704">
        <f>IFERROR(VLOOKUP(L704,$A$703:$J$720,6,FALSE),0)</f>
        <v>0</v>
      </c>
      <c r="Q704">
        <f>IFERROR(VLOOKUP(L704,$A$703:$J$720,7,FALSE),0)</f>
        <v>0</v>
      </c>
      <c r="R704">
        <f>IFERROR(VLOOKUP(L704,$A$703:$J$720,8,FALSE),0)</f>
        <v>0</v>
      </c>
      <c r="S704">
        <f>IFERROR(VLOOKUP(L704,$A$703:$J$720,9,FALSE),0)</f>
        <v>0</v>
      </c>
      <c r="T704">
        <f>IFERROR(VLOOKUP(L704,$A$703:$J$720,10,FALSE),0)</f>
        <v>0</v>
      </c>
    </row>
    <row r="705" spans="1:20" x14ac:dyDescent="0.4">
      <c r="A705" t="s">
        <v>17</v>
      </c>
      <c r="C705" s="9">
        <v>58.5</v>
      </c>
      <c r="D705">
        <v>4.5</v>
      </c>
      <c r="E705">
        <v>154</v>
      </c>
      <c r="F705">
        <v>0</v>
      </c>
      <c r="G705">
        <v>440.4</v>
      </c>
      <c r="H705">
        <v>440.4</v>
      </c>
      <c r="I705">
        <v>0</v>
      </c>
      <c r="J705">
        <f t="shared" si="350"/>
        <v>5284.7999999999993</v>
      </c>
      <c r="L705">
        <f t="shared" ref="L705:L720" si="351">IF(AND($F$1=A705,$M$1=$A$703),A705,0)</f>
        <v>0</v>
      </c>
      <c r="M705">
        <f t="shared" ref="M705:M720" si="352">IFERROR(VLOOKUP(L705,$A$703:$J$720,3,FALSE),0)</f>
        <v>0</v>
      </c>
      <c r="N705">
        <f t="shared" ref="N705:N720" si="353">IFERROR(VLOOKUP(L705,$A$703:$J$720,4,FALSE),0)</f>
        <v>0</v>
      </c>
      <c r="O705">
        <f t="shared" ref="O705:O720" si="354">IFERROR(VLOOKUP(L705,$A$703:$J$720,5,FALSE),0)</f>
        <v>0</v>
      </c>
      <c r="P705">
        <f t="shared" ref="P705:P720" si="355">IFERROR(VLOOKUP(L705,$A$703:$J$720,6,FALSE),0)</f>
        <v>0</v>
      </c>
      <c r="Q705">
        <f t="shared" ref="Q705:Q720" si="356">IFERROR(VLOOKUP(L705,$A$703:$J$720,7,FALSE),0)</f>
        <v>0</v>
      </c>
      <c r="R705">
        <f t="shared" ref="R705:R720" si="357">IFERROR(VLOOKUP(L705,$A$703:$J$720,8,FALSE),0)</f>
        <v>0</v>
      </c>
      <c r="S705">
        <f t="shared" ref="S705:S720" si="358">IFERROR(VLOOKUP(L705,$A$703:$J$720,9,FALSE),0)</f>
        <v>0</v>
      </c>
      <c r="T705">
        <f t="shared" ref="T705:T720" si="359">IFERROR(VLOOKUP(L705,$A$703:$J$720,10,FALSE),0)</f>
        <v>0</v>
      </c>
    </row>
    <row r="706" spans="1:20" x14ac:dyDescent="0.4">
      <c r="A706" t="s">
        <v>18</v>
      </c>
      <c r="C706" s="9">
        <v>44.9</v>
      </c>
      <c r="D706">
        <v>12.8</v>
      </c>
      <c r="E706">
        <v>163</v>
      </c>
      <c r="F706">
        <v>4</v>
      </c>
      <c r="G706">
        <v>337</v>
      </c>
      <c r="H706">
        <v>324.7</v>
      </c>
      <c r="I706">
        <v>1000.4</v>
      </c>
      <c r="J706">
        <f t="shared" si="350"/>
        <v>5044.3999999999996</v>
      </c>
      <c r="L706">
        <f t="shared" si="351"/>
        <v>0</v>
      </c>
      <c r="M706">
        <f t="shared" si="352"/>
        <v>0</v>
      </c>
      <c r="N706">
        <f t="shared" si="353"/>
        <v>0</v>
      </c>
      <c r="O706">
        <f t="shared" si="354"/>
        <v>0</v>
      </c>
      <c r="P706">
        <f t="shared" si="355"/>
        <v>0</v>
      </c>
      <c r="Q706">
        <f t="shared" si="356"/>
        <v>0</v>
      </c>
      <c r="R706">
        <f t="shared" si="357"/>
        <v>0</v>
      </c>
      <c r="S706">
        <f t="shared" si="358"/>
        <v>0</v>
      </c>
      <c r="T706">
        <f t="shared" si="359"/>
        <v>0</v>
      </c>
    </row>
    <row r="707" spans="1:20" x14ac:dyDescent="0.4">
      <c r="A707" t="s">
        <v>19</v>
      </c>
      <c r="C707" s="9" t="s">
        <v>74</v>
      </c>
      <c r="D707" t="s">
        <v>74</v>
      </c>
      <c r="E707" t="s">
        <v>74</v>
      </c>
      <c r="F707" t="s">
        <v>74</v>
      </c>
      <c r="G707" t="s">
        <v>74</v>
      </c>
      <c r="H707" t="s">
        <v>74</v>
      </c>
      <c r="I707" t="s">
        <v>74</v>
      </c>
      <c r="J707" t="e">
        <f t="shared" si="350"/>
        <v>#VALUE!</v>
      </c>
      <c r="L707">
        <f t="shared" si="351"/>
        <v>0</v>
      </c>
      <c r="M707">
        <f t="shared" si="352"/>
        <v>0</v>
      </c>
      <c r="N707">
        <f t="shared" si="353"/>
        <v>0</v>
      </c>
      <c r="O707">
        <f t="shared" si="354"/>
        <v>0</v>
      </c>
      <c r="P707">
        <f t="shared" si="355"/>
        <v>0</v>
      </c>
      <c r="Q707">
        <f t="shared" si="356"/>
        <v>0</v>
      </c>
      <c r="R707">
        <f t="shared" si="357"/>
        <v>0</v>
      </c>
      <c r="S707">
        <f t="shared" si="358"/>
        <v>0</v>
      </c>
      <c r="T707">
        <f t="shared" si="359"/>
        <v>0</v>
      </c>
    </row>
    <row r="708" spans="1:20" x14ac:dyDescent="0.4">
      <c r="A708" t="s">
        <v>21</v>
      </c>
      <c r="C708" s="9">
        <v>48</v>
      </c>
      <c r="D708">
        <v>13.5</v>
      </c>
      <c r="E708">
        <v>163</v>
      </c>
      <c r="F708">
        <v>4</v>
      </c>
      <c r="G708">
        <v>301.60000000000002</v>
      </c>
      <c r="H708">
        <v>280.60000000000002</v>
      </c>
      <c r="I708">
        <v>739.7</v>
      </c>
      <c r="J708">
        <f t="shared" si="350"/>
        <v>4358.9000000000005</v>
      </c>
      <c r="L708">
        <f t="shared" si="351"/>
        <v>0</v>
      </c>
      <c r="M708">
        <f t="shared" si="352"/>
        <v>0</v>
      </c>
      <c r="N708">
        <f t="shared" si="353"/>
        <v>0</v>
      </c>
      <c r="O708">
        <f t="shared" si="354"/>
        <v>0</v>
      </c>
      <c r="P708">
        <f t="shared" si="355"/>
        <v>0</v>
      </c>
      <c r="Q708">
        <f t="shared" si="356"/>
        <v>0</v>
      </c>
      <c r="R708">
        <f t="shared" si="357"/>
        <v>0</v>
      </c>
      <c r="S708">
        <f t="shared" si="358"/>
        <v>0</v>
      </c>
      <c r="T708">
        <f t="shared" si="359"/>
        <v>0</v>
      </c>
    </row>
    <row r="709" spans="1:20" x14ac:dyDescent="0.4">
      <c r="A709" t="s">
        <v>22</v>
      </c>
      <c r="C709" s="9">
        <v>50.9</v>
      </c>
      <c r="D709">
        <v>14.3</v>
      </c>
      <c r="E709">
        <v>159</v>
      </c>
      <c r="F709">
        <v>1</v>
      </c>
      <c r="G709">
        <v>270</v>
      </c>
      <c r="H709">
        <v>268.39999999999998</v>
      </c>
      <c r="I709">
        <v>600.29999999999995</v>
      </c>
      <c r="J709">
        <f t="shared" si="350"/>
        <v>3840.3</v>
      </c>
      <c r="L709">
        <f t="shared" si="351"/>
        <v>0</v>
      </c>
      <c r="M709">
        <f t="shared" si="352"/>
        <v>0</v>
      </c>
      <c r="N709">
        <f t="shared" si="353"/>
        <v>0</v>
      </c>
      <c r="O709">
        <f t="shared" si="354"/>
        <v>0</v>
      </c>
      <c r="P709">
        <f t="shared" si="355"/>
        <v>0</v>
      </c>
      <c r="Q709">
        <f t="shared" si="356"/>
        <v>0</v>
      </c>
      <c r="R709">
        <f t="shared" si="357"/>
        <v>0</v>
      </c>
      <c r="S709">
        <f t="shared" si="358"/>
        <v>0</v>
      </c>
      <c r="T709">
        <f t="shared" si="359"/>
        <v>0</v>
      </c>
    </row>
    <row r="710" spans="1:20" x14ac:dyDescent="0.4">
      <c r="A710" t="s">
        <v>23</v>
      </c>
      <c r="C710" s="9">
        <v>37.700000000000003</v>
      </c>
      <c r="D710">
        <v>14.3</v>
      </c>
      <c r="E710">
        <v>163</v>
      </c>
      <c r="F710">
        <v>7</v>
      </c>
      <c r="G710">
        <v>310.39999999999998</v>
      </c>
      <c r="H710">
        <v>290.60000000000002</v>
      </c>
      <c r="I710">
        <v>1003.3</v>
      </c>
      <c r="J710">
        <f t="shared" si="350"/>
        <v>4728.0999999999995</v>
      </c>
      <c r="L710">
        <f t="shared" si="351"/>
        <v>0</v>
      </c>
      <c r="M710">
        <f t="shared" si="352"/>
        <v>0</v>
      </c>
      <c r="N710">
        <f t="shared" si="353"/>
        <v>0</v>
      </c>
      <c r="O710">
        <f t="shared" si="354"/>
        <v>0</v>
      </c>
      <c r="P710">
        <f t="shared" si="355"/>
        <v>0</v>
      </c>
      <c r="Q710">
        <f t="shared" si="356"/>
        <v>0</v>
      </c>
      <c r="R710">
        <f t="shared" si="357"/>
        <v>0</v>
      </c>
      <c r="S710">
        <f t="shared" si="358"/>
        <v>0</v>
      </c>
      <c r="T710">
        <f t="shared" si="359"/>
        <v>0</v>
      </c>
    </row>
    <row r="711" spans="1:20" x14ac:dyDescent="0.4">
      <c r="A711" t="s">
        <v>24</v>
      </c>
      <c r="C711" s="9">
        <v>41.9</v>
      </c>
      <c r="D711">
        <v>17</v>
      </c>
      <c r="E711">
        <v>165</v>
      </c>
      <c r="F711">
        <v>14</v>
      </c>
      <c r="G711">
        <v>312</v>
      </c>
      <c r="H711">
        <v>281.5</v>
      </c>
      <c r="I711">
        <v>985.3</v>
      </c>
      <c r="J711">
        <f t="shared" si="350"/>
        <v>4729.3</v>
      </c>
      <c r="L711">
        <f t="shared" si="351"/>
        <v>0</v>
      </c>
      <c r="M711">
        <f t="shared" si="352"/>
        <v>0</v>
      </c>
      <c r="N711">
        <f t="shared" si="353"/>
        <v>0</v>
      </c>
      <c r="O711">
        <f t="shared" si="354"/>
        <v>0</v>
      </c>
      <c r="P711">
        <f t="shared" si="355"/>
        <v>0</v>
      </c>
      <c r="Q711">
        <f t="shared" si="356"/>
        <v>0</v>
      </c>
      <c r="R711">
        <f t="shared" si="357"/>
        <v>0</v>
      </c>
      <c r="S711">
        <f t="shared" si="358"/>
        <v>0</v>
      </c>
      <c r="T711">
        <f t="shared" si="359"/>
        <v>0</v>
      </c>
    </row>
    <row r="712" spans="1:20" x14ac:dyDescent="0.4">
      <c r="A712" t="s">
        <v>25</v>
      </c>
      <c r="C712" s="9">
        <v>34.700000000000003</v>
      </c>
      <c r="D712">
        <v>8.5</v>
      </c>
      <c r="E712">
        <v>161</v>
      </c>
      <c r="F712">
        <v>2</v>
      </c>
      <c r="G712">
        <v>292.60000000000002</v>
      </c>
      <c r="H712">
        <v>289.3</v>
      </c>
      <c r="I712">
        <v>674.3</v>
      </c>
      <c r="J712">
        <f t="shared" si="350"/>
        <v>4185.5</v>
      </c>
      <c r="L712">
        <f t="shared" si="351"/>
        <v>0</v>
      </c>
      <c r="M712">
        <f t="shared" si="352"/>
        <v>0</v>
      </c>
      <c r="N712">
        <f t="shared" si="353"/>
        <v>0</v>
      </c>
      <c r="O712">
        <f t="shared" si="354"/>
        <v>0</v>
      </c>
      <c r="P712">
        <f t="shared" si="355"/>
        <v>0</v>
      </c>
      <c r="Q712">
        <f t="shared" si="356"/>
        <v>0</v>
      </c>
      <c r="R712">
        <f t="shared" si="357"/>
        <v>0</v>
      </c>
      <c r="S712">
        <f t="shared" si="358"/>
        <v>0</v>
      </c>
      <c r="T712">
        <f t="shared" si="359"/>
        <v>0</v>
      </c>
    </row>
    <row r="713" spans="1:20" x14ac:dyDescent="0.4">
      <c r="A713" t="s">
        <v>26</v>
      </c>
      <c r="C713" s="9">
        <v>57</v>
      </c>
      <c r="D713">
        <v>20</v>
      </c>
      <c r="E713">
        <v>163</v>
      </c>
      <c r="F713">
        <v>0</v>
      </c>
      <c r="G713">
        <v>330.2</v>
      </c>
      <c r="H713">
        <v>330.2</v>
      </c>
      <c r="I713">
        <v>646.4</v>
      </c>
      <c r="J713">
        <f t="shared" si="350"/>
        <v>4608.7999999999993</v>
      </c>
      <c r="L713">
        <f t="shared" si="351"/>
        <v>0</v>
      </c>
      <c r="M713">
        <f t="shared" si="352"/>
        <v>0</v>
      </c>
      <c r="N713">
        <f t="shared" si="353"/>
        <v>0</v>
      </c>
      <c r="O713">
        <f t="shared" si="354"/>
        <v>0</v>
      </c>
      <c r="P713">
        <f t="shared" si="355"/>
        <v>0</v>
      </c>
      <c r="Q713">
        <f t="shared" si="356"/>
        <v>0</v>
      </c>
      <c r="R713">
        <f t="shared" si="357"/>
        <v>0</v>
      </c>
      <c r="S713">
        <f t="shared" si="358"/>
        <v>0</v>
      </c>
      <c r="T713">
        <f t="shared" si="359"/>
        <v>0</v>
      </c>
    </row>
    <row r="714" spans="1:20" x14ac:dyDescent="0.4">
      <c r="A714" t="s">
        <v>27</v>
      </c>
      <c r="C714" s="9">
        <v>45.9</v>
      </c>
      <c r="D714">
        <v>8.1999999999999993</v>
      </c>
      <c r="E714">
        <v>171</v>
      </c>
      <c r="F714">
        <v>25</v>
      </c>
      <c r="G714">
        <v>271.8</v>
      </c>
      <c r="H714">
        <v>236.1</v>
      </c>
      <c r="I714">
        <v>406.6</v>
      </c>
      <c r="J714">
        <f t="shared" si="350"/>
        <v>3668.2000000000003</v>
      </c>
      <c r="L714">
        <f t="shared" si="351"/>
        <v>0</v>
      </c>
      <c r="M714">
        <f t="shared" si="352"/>
        <v>0</v>
      </c>
      <c r="N714">
        <f t="shared" si="353"/>
        <v>0</v>
      </c>
      <c r="O714">
        <f t="shared" si="354"/>
        <v>0</v>
      </c>
      <c r="P714">
        <f t="shared" si="355"/>
        <v>0</v>
      </c>
      <c r="Q714">
        <f t="shared" si="356"/>
        <v>0</v>
      </c>
      <c r="R714">
        <f t="shared" si="357"/>
        <v>0</v>
      </c>
      <c r="S714">
        <f t="shared" si="358"/>
        <v>0</v>
      </c>
      <c r="T714">
        <f t="shared" si="359"/>
        <v>0</v>
      </c>
    </row>
    <row r="715" spans="1:20" x14ac:dyDescent="0.4">
      <c r="A715" t="s">
        <v>28</v>
      </c>
      <c r="C715" s="9">
        <v>35.5</v>
      </c>
      <c r="D715">
        <v>8.4</v>
      </c>
      <c r="E715">
        <v>168</v>
      </c>
      <c r="F715">
        <v>3</v>
      </c>
      <c r="G715">
        <v>245</v>
      </c>
      <c r="H715">
        <v>239.9</v>
      </c>
      <c r="I715">
        <v>542.29999999999995</v>
      </c>
      <c r="J715">
        <f t="shared" si="350"/>
        <v>3482.3</v>
      </c>
      <c r="L715">
        <f t="shared" si="351"/>
        <v>0</v>
      </c>
      <c r="M715">
        <f t="shared" si="352"/>
        <v>0</v>
      </c>
      <c r="N715">
        <f t="shared" si="353"/>
        <v>0</v>
      </c>
      <c r="O715">
        <f t="shared" si="354"/>
        <v>0</v>
      </c>
      <c r="P715">
        <f t="shared" si="355"/>
        <v>0</v>
      </c>
      <c r="Q715">
        <f t="shared" si="356"/>
        <v>0</v>
      </c>
      <c r="R715">
        <f t="shared" si="357"/>
        <v>0</v>
      </c>
      <c r="S715">
        <f t="shared" si="358"/>
        <v>0</v>
      </c>
      <c r="T715">
        <f t="shared" si="359"/>
        <v>0</v>
      </c>
    </row>
    <row r="716" spans="1:20" x14ac:dyDescent="0.4">
      <c r="A716" t="s">
        <v>29</v>
      </c>
      <c r="C716" s="9">
        <v>36</v>
      </c>
      <c r="D716">
        <v>9.4</v>
      </c>
      <c r="E716">
        <v>166</v>
      </c>
      <c r="F716">
        <v>5</v>
      </c>
      <c r="G716">
        <v>226.9</v>
      </c>
      <c r="H716">
        <v>219.8</v>
      </c>
      <c r="I716">
        <v>731.6</v>
      </c>
      <c r="J716">
        <f t="shared" si="350"/>
        <v>3454.4</v>
      </c>
      <c r="L716">
        <f t="shared" si="351"/>
        <v>0</v>
      </c>
      <c r="M716">
        <f t="shared" si="352"/>
        <v>0</v>
      </c>
      <c r="N716">
        <f t="shared" si="353"/>
        <v>0</v>
      </c>
      <c r="O716">
        <f t="shared" si="354"/>
        <v>0</v>
      </c>
      <c r="P716">
        <f t="shared" si="355"/>
        <v>0</v>
      </c>
      <c r="Q716">
        <f t="shared" si="356"/>
        <v>0</v>
      </c>
      <c r="R716">
        <f t="shared" si="357"/>
        <v>0</v>
      </c>
      <c r="S716">
        <f t="shared" si="358"/>
        <v>0</v>
      </c>
      <c r="T716">
        <f t="shared" si="359"/>
        <v>0</v>
      </c>
    </row>
    <row r="717" spans="1:20" x14ac:dyDescent="0.4">
      <c r="A717" t="s">
        <v>30</v>
      </c>
      <c r="C717" s="9">
        <v>49.4</v>
      </c>
      <c r="D717">
        <v>5</v>
      </c>
      <c r="E717">
        <v>169</v>
      </c>
      <c r="F717">
        <v>1</v>
      </c>
      <c r="G717">
        <v>255.4</v>
      </c>
      <c r="H717">
        <v>249.9</v>
      </c>
      <c r="I717">
        <v>498</v>
      </c>
      <c r="J717">
        <f t="shared" si="350"/>
        <v>3562.8</v>
      </c>
      <c r="L717">
        <f t="shared" si="351"/>
        <v>0</v>
      </c>
      <c r="M717">
        <f t="shared" si="352"/>
        <v>0</v>
      </c>
      <c r="N717">
        <f t="shared" si="353"/>
        <v>0</v>
      </c>
      <c r="O717">
        <f t="shared" si="354"/>
        <v>0</v>
      </c>
      <c r="P717">
        <f t="shared" si="355"/>
        <v>0</v>
      </c>
      <c r="Q717">
        <f t="shared" si="356"/>
        <v>0</v>
      </c>
      <c r="R717">
        <f t="shared" si="357"/>
        <v>0</v>
      </c>
      <c r="S717">
        <f t="shared" si="358"/>
        <v>0</v>
      </c>
      <c r="T717">
        <f t="shared" si="359"/>
        <v>0</v>
      </c>
    </row>
    <row r="718" spans="1:20" x14ac:dyDescent="0.4">
      <c r="A718" t="s">
        <v>31</v>
      </c>
      <c r="C718" s="9">
        <v>46.9</v>
      </c>
      <c r="D718">
        <v>8.1999999999999993</v>
      </c>
      <c r="E718">
        <v>164</v>
      </c>
      <c r="F718">
        <v>1</v>
      </c>
      <c r="G718">
        <v>218.9</v>
      </c>
      <c r="H718">
        <v>211.8</v>
      </c>
      <c r="I718">
        <v>510.5</v>
      </c>
      <c r="J718">
        <f t="shared" si="350"/>
        <v>3137.3</v>
      </c>
      <c r="L718">
        <f t="shared" si="351"/>
        <v>0</v>
      </c>
      <c r="M718">
        <f t="shared" si="352"/>
        <v>0</v>
      </c>
      <c r="N718">
        <f t="shared" si="353"/>
        <v>0</v>
      </c>
      <c r="O718">
        <f t="shared" si="354"/>
        <v>0</v>
      </c>
      <c r="P718">
        <f t="shared" si="355"/>
        <v>0</v>
      </c>
      <c r="Q718">
        <f t="shared" si="356"/>
        <v>0</v>
      </c>
      <c r="R718">
        <f t="shared" si="357"/>
        <v>0</v>
      </c>
      <c r="S718">
        <f t="shared" si="358"/>
        <v>0</v>
      </c>
      <c r="T718">
        <f t="shared" si="359"/>
        <v>0</v>
      </c>
    </row>
    <row r="719" spans="1:20" x14ac:dyDescent="0.4">
      <c r="A719" t="s">
        <v>32</v>
      </c>
      <c r="C719" s="9">
        <v>54.6</v>
      </c>
      <c r="D719">
        <v>5.8</v>
      </c>
      <c r="E719">
        <v>175</v>
      </c>
      <c r="F719">
        <v>1</v>
      </c>
      <c r="G719">
        <v>246.1</v>
      </c>
      <c r="H719">
        <v>239.7</v>
      </c>
      <c r="I719">
        <v>289.89999999999998</v>
      </c>
      <c r="J719">
        <f t="shared" si="350"/>
        <v>3243.1</v>
      </c>
      <c r="L719">
        <f t="shared" si="351"/>
        <v>0</v>
      </c>
      <c r="M719">
        <f t="shared" si="352"/>
        <v>0</v>
      </c>
      <c r="N719">
        <f t="shared" si="353"/>
        <v>0</v>
      </c>
      <c r="O719">
        <f t="shared" si="354"/>
        <v>0</v>
      </c>
      <c r="P719">
        <f t="shared" si="355"/>
        <v>0</v>
      </c>
      <c r="Q719">
        <f t="shared" si="356"/>
        <v>0</v>
      </c>
      <c r="R719">
        <f t="shared" si="357"/>
        <v>0</v>
      </c>
      <c r="S719">
        <f t="shared" si="358"/>
        <v>0</v>
      </c>
      <c r="T719">
        <f t="shared" si="359"/>
        <v>0</v>
      </c>
    </row>
    <row r="720" spans="1:20" x14ac:dyDescent="0.4">
      <c r="A720" t="s">
        <v>39</v>
      </c>
      <c r="C720" s="9">
        <v>57.1</v>
      </c>
      <c r="D720">
        <v>6.8</v>
      </c>
      <c r="E720">
        <v>164</v>
      </c>
      <c r="F720">
        <v>2</v>
      </c>
      <c r="G720">
        <v>224</v>
      </c>
      <c r="H720">
        <v>211.5</v>
      </c>
      <c r="I720">
        <v>521.29999999999995</v>
      </c>
      <c r="J720">
        <f t="shared" si="350"/>
        <v>3209.3</v>
      </c>
      <c r="L720">
        <f t="shared" si="351"/>
        <v>0</v>
      </c>
      <c r="M720">
        <f t="shared" si="352"/>
        <v>0</v>
      </c>
      <c r="N720">
        <f t="shared" si="353"/>
        <v>0</v>
      </c>
      <c r="O720">
        <f t="shared" si="354"/>
        <v>0</v>
      </c>
      <c r="P720">
        <f t="shared" si="355"/>
        <v>0</v>
      </c>
      <c r="Q720">
        <f t="shared" si="356"/>
        <v>0</v>
      </c>
      <c r="R720">
        <f t="shared" si="357"/>
        <v>0</v>
      </c>
      <c r="S720">
        <f t="shared" si="358"/>
        <v>0</v>
      </c>
      <c r="T720">
        <f t="shared" si="359"/>
        <v>0</v>
      </c>
    </row>
    <row r="722" spans="1:20" x14ac:dyDescent="0.4">
      <c r="M722">
        <f>SUM(M704:M720)</f>
        <v>0</v>
      </c>
      <c r="N722">
        <f>SUM(N704:N720)</f>
        <v>0</v>
      </c>
      <c r="O722">
        <f>SUM(O704:O720)</f>
        <v>0</v>
      </c>
      <c r="P722">
        <f>SUM(P704:P720)</f>
        <v>0</v>
      </c>
      <c r="Q722">
        <f>SUM(Q704:Q720)*1000</f>
        <v>0</v>
      </c>
      <c r="R722">
        <f>SUM(R704:R720)*1000</f>
        <v>0</v>
      </c>
      <c r="S722">
        <f>SUM(S704:S720)*1000</f>
        <v>0</v>
      </c>
      <c r="T722">
        <f>SUM(T704:T720)*1000</f>
        <v>0</v>
      </c>
    </row>
    <row r="723" spans="1:20" x14ac:dyDescent="0.4">
      <c r="A723" t="s">
        <v>165</v>
      </c>
      <c r="L723" t="s">
        <v>78</v>
      </c>
    </row>
    <row r="724" spans="1:20" x14ac:dyDescent="0.4">
      <c r="A724" t="s">
        <v>16</v>
      </c>
      <c r="C724" s="9">
        <v>45.9</v>
      </c>
      <c r="D724">
        <v>8.9</v>
      </c>
      <c r="E724">
        <v>166</v>
      </c>
      <c r="F724">
        <v>20</v>
      </c>
      <c r="G724">
        <v>959</v>
      </c>
      <c r="H724">
        <v>836</v>
      </c>
      <c r="I724">
        <v>1323.7</v>
      </c>
      <c r="J724">
        <f t="shared" ref="J724:J740" si="360">(G724*12)+I724</f>
        <v>12831.7</v>
      </c>
      <c r="L724">
        <f>IF(AND($F$1=A724,$M$1=$A$723),A724,0)</f>
        <v>0</v>
      </c>
      <c r="M724">
        <f>IFERROR(VLOOKUP(L724,$A$723:$J$740,3,FALSE),0)</f>
        <v>0</v>
      </c>
      <c r="N724">
        <f>IFERROR(VLOOKUP(L724,$A$723:$J$740,4,FALSE),0)</f>
        <v>0</v>
      </c>
      <c r="O724">
        <f>IFERROR(VLOOKUP(L724,$A$723:$J$740,5,FALSE),0)</f>
        <v>0</v>
      </c>
      <c r="P724">
        <f>IFERROR(VLOOKUP(L724,$A$723:$J$740,6,FALSE),0)</f>
        <v>0</v>
      </c>
      <c r="Q724">
        <f>IFERROR(VLOOKUP(L724,$A$723:$J$740,7,FALSE),0)</f>
        <v>0</v>
      </c>
      <c r="R724">
        <f>IFERROR(VLOOKUP(L724,$A$723:$J$740,8,FALSE),0)</f>
        <v>0</v>
      </c>
      <c r="S724">
        <f>IFERROR(VLOOKUP(L724,$A$723:$J$740,9,FALSE),0)</f>
        <v>0</v>
      </c>
      <c r="T724">
        <f>IFERROR(VLOOKUP(L724,$A$723:$J$740,10,FALSE),0)</f>
        <v>0</v>
      </c>
    </row>
    <row r="725" spans="1:20" x14ac:dyDescent="0.4">
      <c r="A725" t="s">
        <v>17</v>
      </c>
      <c r="C725" s="9">
        <v>56.5</v>
      </c>
      <c r="D725">
        <v>25.5</v>
      </c>
      <c r="E725">
        <v>174</v>
      </c>
      <c r="F725">
        <v>0</v>
      </c>
      <c r="G725">
        <v>543.20000000000005</v>
      </c>
      <c r="H725">
        <v>543.20000000000005</v>
      </c>
      <c r="I725">
        <v>0</v>
      </c>
      <c r="J725">
        <f t="shared" si="360"/>
        <v>6518.4000000000005</v>
      </c>
      <c r="L725">
        <f t="shared" ref="L725:L740" si="361">IF(AND($F$1=A725,$M$1=$A$723),A725,0)</f>
        <v>0</v>
      </c>
      <c r="M725">
        <f t="shared" ref="M725:M740" si="362">IFERROR(VLOOKUP(L725,$A$723:$J$740,3,FALSE),0)</f>
        <v>0</v>
      </c>
      <c r="N725">
        <f t="shared" ref="N725:N740" si="363">IFERROR(VLOOKUP(L725,$A$723:$J$740,4,FALSE),0)</f>
        <v>0</v>
      </c>
      <c r="O725">
        <f t="shared" ref="O725:O740" si="364">IFERROR(VLOOKUP(L725,$A$723:$J$740,5,FALSE),0)</f>
        <v>0</v>
      </c>
      <c r="P725">
        <f t="shared" ref="P725:P740" si="365">IFERROR(VLOOKUP(L725,$A$723:$J$740,6,FALSE),0)</f>
        <v>0</v>
      </c>
      <c r="Q725">
        <f t="shared" ref="Q725:Q740" si="366">IFERROR(VLOOKUP(L725,$A$723:$J$740,7,FALSE),0)</f>
        <v>0</v>
      </c>
      <c r="R725">
        <f t="shared" ref="R725:R740" si="367">IFERROR(VLOOKUP(L725,$A$723:$J$740,8,FALSE),0)</f>
        <v>0</v>
      </c>
      <c r="S725">
        <f t="shared" ref="S725:S740" si="368">IFERROR(VLOOKUP(L725,$A$723:$J$740,9,FALSE),0)</f>
        <v>0</v>
      </c>
      <c r="T725">
        <f t="shared" ref="T725:T740" si="369">IFERROR(VLOOKUP(L725,$A$723:$J$740,10,FALSE),0)</f>
        <v>0</v>
      </c>
    </row>
    <row r="726" spans="1:20" x14ac:dyDescent="0.4">
      <c r="A726" t="s">
        <v>18</v>
      </c>
      <c r="C726" s="9">
        <v>40.5</v>
      </c>
      <c r="D726">
        <v>10</v>
      </c>
      <c r="E726">
        <v>156</v>
      </c>
      <c r="F726">
        <v>17</v>
      </c>
      <c r="G726">
        <v>436.6</v>
      </c>
      <c r="H726">
        <v>393</v>
      </c>
      <c r="I726">
        <v>1289.5</v>
      </c>
      <c r="J726">
        <f t="shared" si="360"/>
        <v>6528.7000000000007</v>
      </c>
      <c r="L726">
        <f t="shared" si="361"/>
        <v>0</v>
      </c>
      <c r="M726">
        <f t="shared" si="362"/>
        <v>0</v>
      </c>
      <c r="N726">
        <f t="shared" si="363"/>
        <v>0</v>
      </c>
      <c r="O726">
        <f t="shared" si="364"/>
        <v>0</v>
      </c>
      <c r="P726">
        <f t="shared" si="365"/>
        <v>0</v>
      </c>
      <c r="Q726">
        <f t="shared" si="366"/>
        <v>0</v>
      </c>
      <c r="R726">
        <f t="shared" si="367"/>
        <v>0</v>
      </c>
      <c r="S726">
        <f t="shared" si="368"/>
        <v>0</v>
      </c>
      <c r="T726">
        <f t="shared" si="369"/>
        <v>0</v>
      </c>
    </row>
    <row r="727" spans="1:20" x14ac:dyDescent="0.4">
      <c r="A727" t="s">
        <v>19</v>
      </c>
      <c r="C727" s="9">
        <v>43.2</v>
      </c>
      <c r="D727">
        <v>11.7</v>
      </c>
      <c r="E727">
        <v>165</v>
      </c>
      <c r="F727">
        <v>8</v>
      </c>
      <c r="G727">
        <v>381.8</v>
      </c>
      <c r="H727">
        <v>351.9</v>
      </c>
      <c r="I727">
        <v>1285</v>
      </c>
      <c r="J727">
        <f t="shared" si="360"/>
        <v>5866.6</v>
      </c>
      <c r="L727">
        <f t="shared" si="361"/>
        <v>0</v>
      </c>
      <c r="M727">
        <f t="shared" si="362"/>
        <v>0</v>
      </c>
      <c r="N727">
        <f t="shared" si="363"/>
        <v>0</v>
      </c>
      <c r="O727">
        <f t="shared" si="364"/>
        <v>0</v>
      </c>
      <c r="P727">
        <f t="shared" si="365"/>
        <v>0</v>
      </c>
      <c r="Q727">
        <f t="shared" si="366"/>
        <v>0</v>
      </c>
      <c r="R727">
        <f t="shared" si="367"/>
        <v>0</v>
      </c>
      <c r="S727">
        <f t="shared" si="368"/>
        <v>0</v>
      </c>
      <c r="T727">
        <f t="shared" si="369"/>
        <v>0</v>
      </c>
    </row>
    <row r="728" spans="1:20" x14ac:dyDescent="0.4">
      <c r="A728" t="s">
        <v>21</v>
      </c>
      <c r="C728" s="9">
        <v>44</v>
      </c>
      <c r="D728">
        <v>10.9</v>
      </c>
      <c r="E728">
        <v>159</v>
      </c>
      <c r="F728">
        <v>13</v>
      </c>
      <c r="G728">
        <v>351.5</v>
      </c>
      <c r="H728">
        <v>309.3</v>
      </c>
      <c r="I728">
        <v>957.1</v>
      </c>
      <c r="J728">
        <f t="shared" si="360"/>
        <v>5175.1000000000004</v>
      </c>
      <c r="L728">
        <f t="shared" si="361"/>
        <v>0</v>
      </c>
      <c r="M728">
        <f t="shared" si="362"/>
        <v>0</v>
      </c>
      <c r="N728">
        <f t="shared" si="363"/>
        <v>0</v>
      </c>
      <c r="O728">
        <f t="shared" si="364"/>
        <v>0</v>
      </c>
      <c r="P728">
        <f t="shared" si="365"/>
        <v>0</v>
      </c>
      <c r="Q728">
        <f t="shared" si="366"/>
        <v>0</v>
      </c>
      <c r="R728">
        <f t="shared" si="367"/>
        <v>0</v>
      </c>
      <c r="S728">
        <f t="shared" si="368"/>
        <v>0</v>
      </c>
      <c r="T728">
        <f t="shared" si="369"/>
        <v>0</v>
      </c>
    </row>
    <row r="729" spans="1:20" x14ac:dyDescent="0.4">
      <c r="A729" t="s">
        <v>22</v>
      </c>
      <c r="C729" s="9">
        <v>49.6</v>
      </c>
      <c r="D729">
        <v>14.4</v>
      </c>
      <c r="E729">
        <v>160</v>
      </c>
      <c r="F729">
        <v>2</v>
      </c>
      <c r="G729">
        <v>270.60000000000002</v>
      </c>
      <c r="H729">
        <v>249.9</v>
      </c>
      <c r="I729">
        <v>568.29999999999995</v>
      </c>
      <c r="J729">
        <f t="shared" si="360"/>
        <v>3815.5</v>
      </c>
      <c r="L729">
        <f t="shared" si="361"/>
        <v>0</v>
      </c>
      <c r="M729">
        <f t="shared" si="362"/>
        <v>0</v>
      </c>
      <c r="N729">
        <f t="shared" si="363"/>
        <v>0</v>
      </c>
      <c r="O729">
        <f t="shared" si="364"/>
        <v>0</v>
      </c>
      <c r="P729">
        <f t="shared" si="365"/>
        <v>0</v>
      </c>
      <c r="Q729">
        <f t="shared" si="366"/>
        <v>0</v>
      </c>
      <c r="R729">
        <f t="shared" si="367"/>
        <v>0</v>
      </c>
      <c r="S729">
        <f t="shared" si="368"/>
        <v>0</v>
      </c>
      <c r="T729">
        <f t="shared" si="369"/>
        <v>0</v>
      </c>
    </row>
    <row r="730" spans="1:20" x14ac:dyDescent="0.4">
      <c r="A730" t="s">
        <v>23</v>
      </c>
      <c r="C730" s="9">
        <v>50.4</v>
      </c>
      <c r="D730">
        <v>24.1</v>
      </c>
      <c r="E730">
        <v>155</v>
      </c>
      <c r="F730">
        <v>17</v>
      </c>
      <c r="G730">
        <v>439</v>
      </c>
      <c r="H730">
        <v>402</v>
      </c>
      <c r="I730">
        <v>1381.3</v>
      </c>
      <c r="J730">
        <f t="shared" si="360"/>
        <v>6649.3</v>
      </c>
      <c r="L730">
        <f t="shared" si="361"/>
        <v>0</v>
      </c>
      <c r="M730">
        <f t="shared" si="362"/>
        <v>0</v>
      </c>
      <c r="N730">
        <f t="shared" si="363"/>
        <v>0</v>
      </c>
      <c r="O730">
        <f t="shared" si="364"/>
        <v>0</v>
      </c>
      <c r="P730">
        <f t="shared" si="365"/>
        <v>0</v>
      </c>
      <c r="Q730">
        <f t="shared" si="366"/>
        <v>0</v>
      </c>
      <c r="R730">
        <f t="shared" si="367"/>
        <v>0</v>
      </c>
      <c r="S730">
        <f t="shared" si="368"/>
        <v>0</v>
      </c>
      <c r="T730">
        <f t="shared" si="369"/>
        <v>0</v>
      </c>
    </row>
    <row r="731" spans="1:20" x14ac:dyDescent="0.4">
      <c r="A731" t="s">
        <v>24</v>
      </c>
      <c r="C731" s="9">
        <v>40.799999999999997</v>
      </c>
      <c r="D731">
        <v>14.9</v>
      </c>
      <c r="E731">
        <v>160</v>
      </c>
      <c r="F731">
        <v>11</v>
      </c>
      <c r="G731">
        <v>345.4</v>
      </c>
      <c r="H731">
        <v>320.89999999999998</v>
      </c>
      <c r="I731">
        <v>1230</v>
      </c>
      <c r="J731">
        <f t="shared" si="360"/>
        <v>5374.7999999999993</v>
      </c>
      <c r="L731">
        <f t="shared" si="361"/>
        <v>0</v>
      </c>
      <c r="M731">
        <f t="shared" si="362"/>
        <v>0</v>
      </c>
      <c r="N731">
        <f t="shared" si="363"/>
        <v>0</v>
      </c>
      <c r="O731">
        <f t="shared" si="364"/>
        <v>0</v>
      </c>
      <c r="P731">
        <f t="shared" si="365"/>
        <v>0</v>
      </c>
      <c r="Q731">
        <f t="shared" si="366"/>
        <v>0</v>
      </c>
      <c r="R731">
        <f t="shared" si="367"/>
        <v>0</v>
      </c>
      <c r="S731">
        <f t="shared" si="368"/>
        <v>0</v>
      </c>
      <c r="T731">
        <f t="shared" si="369"/>
        <v>0</v>
      </c>
    </row>
    <row r="732" spans="1:20" x14ac:dyDescent="0.4">
      <c r="A732" t="s">
        <v>25</v>
      </c>
      <c r="C732" s="9">
        <v>33.700000000000003</v>
      </c>
      <c r="D732">
        <v>7.4</v>
      </c>
      <c r="E732">
        <v>159</v>
      </c>
      <c r="F732">
        <v>10</v>
      </c>
      <c r="G732">
        <v>286.7</v>
      </c>
      <c r="H732">
        <v>268.8</v>
      </c>
      <c r="I732">
        <v>803.2</v>
      </c>
      <c r="J732">
        <f t="shared" si="360"/>
        <v>4243.5999999999995</v>
      </c>
      <c r="L732">
        <f t="shared" si="361"/>
        <v>0</v>
      </c>
      <c r="M732">
        <f t="shared" si="362"/>
        <v>0</v>
      </c>
      <c r="N732">
        <f t="shared" si="363"/>
        <v>0</v>
      </c>
      <c r="O732">
        <f t="shared" si="364"/>
        <v>0</v>
      </c>
      <c r="P732">
        <f t="shared" si="365"/>
        <v>0</v>
      </c>
      <c r="Q732">
        <f t="shared" si="366"/>
        <v>0</v>
      </c>
      <c r="R732">
        <f t="shared" si="367"/>
        <v>0</v>
      </c>
      <c r="S732">
        <f t="shared" si="368"/>
        <v>0</v>
      </c>
      <c r="T732">
        <f t="shared" si="369"/>
        <v>0</v>
      </c>
    </row>
    <row r="733" spans="1:20" x14ac:dyDescent="0.4">
      <c r="A733" t="s">
        <v>26</v>
      </c>
      <c r="C733" s="9">
        <v>41.8</v>
      </c>
      <c r="D733">
        <v>15.2</v>
      </c>
      <c r="E733">
        <v>166</v>
      </c>
      <c r="F733">
        <v>11</v>
      </c>
      <c r="G733">
        <v>279.2</v>
      </c>
      <c r="H733">
        <v>260.7</v>
      </c>
      <c r="I733">
        <v>714</v>
      </c>
      <c r="J733">
        <f t="shared" si="360"/>
        <v>4064.3999999999996</v>
      </c>
      <c r="L733">
        <f t="shared" si="361"/>
        <v>0</v>
      </c>
      <c r="M733">
        <f t="shared" si="362"/>
        <v>0</v>
      </c>
      <c r="N733">
        <f t="shared" si="363"/>
        <v>0</v>
      </c>
      <c r="O733">
        <f t="shared" si="364"/>
        <v>0</v>
      </c>
      <c r="P733">
        <f t="shared" si="365"/>
        <v>0</v>
      </c>
      <c r="Q733">
        <f t="shared" si="366"/>
        <v>0</v>
      </c>
      <c r="R733">
        <f t="shared" si="367"/>
        <v>0</v>
      </c>
      <c r="S733">
        <f t="shared" si="368"/>
        <v>0</v>
      </c>
      <c r="T733">
        <f t="shared" si="369"/>
        <v>0</v>
      </c>
    </row>
    <row r="734" spans="1:20" x14ac:dyDescent="0.4">
      <c r="A734" t="s">
        <v>27</v>
      </c>
      <c r="C734" s="9">
        <v>35.9</v>
      </c>
      <c r="D734">
        <v>14.5</v>
      </c>
      <c r="E734">
        <v>179</v>
      </c>
      <c r="F734">
        <v>3</v>
      </c>
      <c r="G734">
        <v>273.2</v>
      </c>
      <c r="H734">
        <v>269.60000000000002</v>
      </c>
      <c r="I734">
        <v>863</v>
      </c>
      <c r="J734">
        <f t="shared" si="360"/>
        <v>4141.3999999999996</v>
      </c>
      <c r="L734">
        <f t="shared" si="361"/>
        <v>0</v>
      </c>
      <c r="M734">
        <f t="shared" si="362"/>
        <v>0</v>
      </c>
      <c r="N734">
        <f t="shared" si="363"/>
        <v>0</v>
      </c>
      <c r="O734">
        <f t="shared" si="364"/>
        <v>0</v>
      </c>
      <c r="P734">
        <f t="shared" si="365"/>
        <v>0</v>
      </c>
      <c r="Q734">
        <f t="shared" si="366"/>
        <v>0</v>
      </c>
      <c r="R734">
        <f t="shared" si="367"/>
        <v>0</v>
      </c>
      <c r="S734">
        <f t="shared" si="368"/>
        <v>0</v>
      </c>
      <c r="T734">
        <f t="shared" si="369"/>
        <v>0</v>
      </c>
    </row>
    <row r="735" spans="1:20" x14ac:dyDescent="0.4">
      <c r="A735" t="s">
        <v>28</v>
      </c>
      <c r="C735" s="9">
        <v>35.200000000000003</v>
      </c>
      <c r="D735">
        <v>7.4</v>
      </c>
      <c r="E735">
        <v>170</v>
      </c>
      <c r="F735">
        <v>9</v>
      </c>
      <c r="G735">
        <v>247.7</v>
      </c>
      <c r="H735">
        <v>231.5</v>
      </c>
      <c r="I735">
        <v>605.70000000000005</v>
      </c>
      <c r="J735">
        <f t="shared" si="360"/>
        <v>3578.0999999999995</v>
      </c>
      <c r="L735">
        <f t="shared" si="361"/>
        <v>0</v>
      </c>
      <c r="M735">
        <f t="shared" si="362"/>
        <v>0</v>
      </c>
      <c r="N735">
        <f t="shared" si="363"/>
        <v>0</v>
      </c>
      <c r="O735">
        <f t="shared" si="364"/>
        <v>0</v>
      </c>
      <c r="P735">
        <f t="shared" si="365"/>
        <v>0</v>
      </c>
      <c r="Q735">
        <f t="shared" si="366"/>
        <v>0</v>
      </c>
      <c r="R735">
        <f t="shared" si="367"/>
        <v>0</v>
      </c>
      <c r="S735">
        <f t="shared" si="368"/>
        <v>0</v>
      </c>
      <c r="T735">
        <f t="shared" si="369"/>
        <v>0</v>
      </c>
    </row>
    <row r="736" spans="1:20" x14ac:dyDescent="0.4">
      <c r="A736" t="s">
        <v>29</v>
      </c>
      <c r="C736" s="9">
        <v>34.6</v>
      </c>
      <c r="D736">
        <v>5.4</v>
      </c>
      <c r="E736">
        <v>163</v>
      </c>
      <c r="F736">
        <v>2</v>
      </c>
      <c r="G736">
        <v>226</v>
      </c>
      <c r="H736">
        <v>223.2</v>
      </c>
      <c r="I736">
        <v>652.79999999999995</v>
      </c>
      <c r="J736">
        <f t="shared" si="360"/>
        <v>3364.8</v>
      </c>
      <c r="L736">
        <f t="shared" si="361"/>
        <v>0</v>
      </c>
      <c r="M736">
        <f t="shared" si="362"/>
        <v>0</v>
      </c>
      <c r="N736">
        <f t="shared" si="363"/>
        <v>0</v>
      </c>
      <c r="O736">
        <f t="shared" si="364"/>
        <v>0</v>
      </c>
      <c r="P736">
        <f t="shared" si="365"/>
        <v>0</v>
      </c>
      <c r="Q736">
        <f t="shared" si="366"/>
        <v>0</v>
      </c>
      <c r="R736">
        <f t="shared" si="367"/>
        <v>0</v>
      </c>
      <c r="S736">
        <f t="shared" si="368"/>
        <v>0</v>
      </c>
      <c r="T736">
        <f t="shared" si="369"/>
        <v>0</v>
      </c>
    </row>
    <row r="737" spans="1:20" x14ac:dyDescent="0.4">
      <c r="A737" t="s">
        <v>30</v>
      </c>
      <c r="C737" s="9">
        <v>55.6</v>
      </c>
      <c r="D737">
        <v>14.5</v>
      </c>
      <c r="E737">
        <v>163</v>
      </c>
      <c r="F737">
        <v>2</v>
      </c>
      <c r="G737">
        <v>250.8</v>
      </c>
      <c r="H737">
        <v>246</v>
      </c>
      <c r="I737">
        <v>719.8</v>
      </c>
      <c r="J737">
        <f t="shared" si="360"/>
        <v>3729.4000000000005</v>
      </c>
      <c r="L737">
        <f t="shared" si="361"/>
        <v>0</v>
      </c>
      <c r="M737">
        <f t="shared" si="362"/>
        <v>0</v>
      </c>
      <c r="N737">
        <f t="shared" si="363"/>
        <v>0</v>
      </c>
      <c r="O737">
        <f t="shared" si="364"/>
        <v>0</v>
      </c>
      <c r="P737">
        <f t="shared" si="365"/>
        <v>0</v>
      </c>
      <c r="Q737">
        <f t="shared" si="366"/>
        <v>0</v>
      </c>
      <c r="R737">
        <f t="shared" si="367"/>
        <v>0</v>
      </c>
      <c r="S737">
        <f t="shared" si="368"/>
        <v>0</v>
      </c>
      <c r="T737">
        <f t="shared" si="369"/>
        <v>0</v>
      </c>
    </row>
    <row r="738" spans="1:20" x14ac:dyDescent="0.4">
      <c r="A738" t="s">
        <v>31</v>
      </c>
      <c r="C738" s="9">
        <v>45.5</v>
      </c>
      <c r="D738">
        <v>7.7</v>
      </c>
      <c r="E738">
        <v>166</v>
      </c>
      <c r="F738">
        <v>2</v>
      </c>
      <c r="G738">
        <v>237.6</v>
      </c>
      <c r="H738">
        <v>232.1</v>
      </c>
      <c r="I738">
        <v>480.6</v>
      </c>
      <c r="J738">
        <f t="shared" si="360"/>
        <v>3331.7999999999997</v>
      </c>
      <c r="L738">
        <f t="shared" si="361"/>
        <v>0</v>
      </c>
      <c r="M738">
        <f t="shared" si="362"/>
        <v>0</v>
      </c>
      <c r="N738">
        <f t="shared" si="363"/>
        <v>0</v>
      </c>
      <c r="O738">
        <f t="shared" si="364"/>
        <v>0</v>
      </c>
      <c r="P738">
        <f t="shared" si="365"/>
        <v>0</v>
      </c>
      <c r="Q738">
        <f t="shared" si="366"/>
        <v>0</v>
      </c>
      <c r="R738">
        <f t="shared" si="367"/>
        <v>0</v>
      </c>
      <c r="S738">
        <f t="shared" si="368"/>
        <v>0</v>
      </c>
      <c r="T738">
        <f t="shared" si="369"/>
        <v>0</v>
      </c>
    </row>
    <row r="739" spans="1:20" x14ac:dyDescent="0.4">
      <c r="A739" t="s">
        <v>32</v>
      </c>
      <c r="C739" s="9">
        <v>50.8</v>
      </c>
      <c r="D739">
        <v>10.199999999999999</v>
      </c>
      <c r="E739">
        <v>170</v>
      </c>
      <c r="F739">
        <v>8</v>
      </c>
      <c r="G739">
        <v>270.3</v>
      </c>
      <c r="H739">
        <v>259.5</v>
      </c>
      <c r="I739">
        <v>284.3</v>
      </c>
      <c r="J739">
        <f t="shared" si="360"/>
        <v>3527.9000000000005</v>
      </c>
      <c r="L739">
        <f t="shared" si="361"/>
        <v>0</v>
      </c>
      <c r="M739">
        <f t="shared" si="362"/>
        <v>0</v>
      </c>
      <c r="N739">
        <f t="shared" si="363"/>
        <v>0</v>
      </c>
      <c r="O739">
        <f t="shared" si="364"/>
        <v>0</v>
      </c>
      <c r="P739">
        <f t="shared" si="365"/>
        <v>0</v>
      </c>
      <c r="Q739">
        <f t="shared" si="366"/>
        <v>0</v>
      </c>
      <c r="R739">
        <f t="shared" si="367"/>
        <v>0</v>
      </c>
      <c r="S739">
        <f t="shared" si="368"/>
        <v>0</v>
      </c>
      <c r="T739">
        <f t="shared" si="369"/>
        <v>0</v>
      </c>
    </row>
    <row r="740" spans="1:20" x14ac:dyDescent="0.4">
      <c r="A740" t="s">
        <v>39</v>
      </c>
      <c r="C740" s="9">
        <v>54.5</v>
      </c>
      <c r="D740">
        <v>7.7</v>
      </c>
      <c r="E740">
        <v>166</v>
      </c>
      <c r="F740">
        <v>1</v>
      </c>
      <c r="G740">
        <v>166.1</v>
      </c>
      <c r="H740">
        <v>156.9</v>
      </c>
      <c r="I740">
        <v>310.10000000000002</v>
      </c>
      <c r="J740">
        <f t="shared" si="360"/>
        <v>2303.2999999999997</v>
      </c>
      <c r="L740">
        <f t="shared" si="361"/>
        <v>0</v>
      </c>
      <c r="M740">
        <f t="shared" si="362"/>
        <v>0</v>
      </c>
      <c r="N740">
        <f t="shared" si="363"/>
        <v>0</v>
      </c>
      <c r="O740">
        <f t="shared" si="364"/>
        <v>0</v>
      </c>
      <c r="P740">
        <f t="shared" si="365"/>
        <v>0</v>
      </c>
      <c r="Q740">
        <f t="shared" si="366"/>
        <v>0</v>
      </c>
      <c r="R740">
        <f t="shared" si="367"/>
        <v>0</v>
      </c>
      <c r="S740">
        <f t="shared" si="368"/>
        <v>0</v>
      </c>
      <c r="T740">
        <f t="shared" si="369"/>
        <v>0</v>
      </c>
    </row>
    <row r="742" spans="1:20" x14ac:dyDescent="0.4">
      <c r="M742">
        <f>SUM(M724:M740)</f>
        <v>0</v>
      </c>
      <c r="N742">
        <f>SUM(N724:N740)</f>
        <v>0</v>
      </c>
      <c r="O742">
        <f>SUM(O724:O740)</f>
        <v>0</v>
      </c>
      <c r="P742">
        <f>SUM(P724:P740)</f>
        <v>0</v>
      </c>
      <c r="Q742">
        <f>SUM(Q724:Q740)*1000</f>
        <v>0</v>
      </c>
      <c r="R742">
        <f>SUM(R724:R740)*1000</f>
        <v>0</v>
      </c>
      <c r="S742">
        <f>SUM(S724:S740)*1000</f>
        <v>0</v>
      </c>
      <c r="T742">
        <f>SUM(T724:T740)*1000</f>
        <v>0</v>
      </c>
    </row>
    <row r="743" spans="1:20" x14ac:dyDescent="0.4">
      <c r="A743" t="s">
        <v>166</v>
      </c>
      <c r="L743" t="s">
        <v>78</v>
      </c>
    </row>
    <row r="744" spans="1:20" x14ac:dyDescent="0.4">
      <c r="A744" t="s">
        <v>16</v>
      </c>
      <c r="C744" s="9">
        <v>44.1</v>
      </c>
      <c r="D744">
        <v>5.9</v>
      </c>
      <c r="E744">
        <v>179</v>
      </c>
      <c r="F744">
        <v>13</v>
      </c>
      <c r="G744">
        <v>1193.0999999999999</v>
      </c>
      <c r="H744">
        <v>1064.2</v>
      </c>
      <c r="I744">
        <v>592.5</v>
      </c>
      <c r="J744">
        <f t="shared" ref="J744:J760" si="370">(G744*12)+I744</f>
        <v>14909.699999999999</v>
      </c>
      <c r="L744">
        <f>IF(AND($F$1=A744,$M$1=$A$743),A744,0)</f>
        <v>0</v>
      </c>
      <c r="M744">
        <f>IFERROR(VLOOKUP(L744,$A$743:$J$760,3,FALSE),0)</f>
        <v>0</v>
      </c>
      <c r="N744">
        <f>IFERROR(VLOOKUP(L744,$A$743:$J$760,4,FALSE),0)</f>
        <v>0</v>
      </c>
      <c r="O744">
        <f>IFERROR(VLOOKUP(L744,$A$743:$J$760,5,FALSE),0)</f>
        <v>0</v>
      </c>
      <c r="P744">
        <f>IFERROR(VLOOKUP(L744,$A$743:$J$760,6,FALSE),0)</f>
        <v>0</v>
      </c>
      <c r="Q744">
        <f>IFERROR(VLOOKUP(L744,$A$743:$J$760,7,FALSE),0)</f>
        <v>0</v>
      </c>
      <c r="R744">
        <f>IFERROR(VLOOKUP(L744,$A$743:$J$760,8,FALSE),0)</f>
        <v>0</v>
      </c>
      <c r="S744">
        <f>IFERROR(VLOOKUP(L744,$A$743:$J$760,9,FALSE),0)</f>
        <v>0</v>
      </c>
      <c r="T744">
        <f>IFERROR(VLOOKUP(L744,$A$743:$J$760,10,FALSE),0)</f>
        <v>0</v>
      </c>
    </row>
    <row r="745" spans="1:20" x14ac:dyDescent="0.4">
      <c r="A745" t="s">
        <v>17</v>
      </c>
      <c r="C745" s="9" t="s">
        <v>74</v>
      </c>
      <c r="D745" t="s">
        <v>74</v>
      </c>
      <c r="E745" t="s">
        <v>74</v>
      </c>
      <c r="F745" t="s">
        <v>74</v>
      </c>
      <c r="G745" t="s">
        <v>74</v>
      </c>
      <c r="H745" t="s">
        <v>74</v>
      </c>
      <c r="I745" t="s">
        <v>74</v>
      </c>
      <c r="J745" t="e">
        <f t="shared" si="370"/>
        <v>#VALUE!</v>
      </c>
      <c r="L745">
        <f t="shared" ref="L745:L760" si="371">IF(AND($F$1=A745,$M$1=$A$743),A745,0)</f>
        <v>0</v>
      </c>
      <c r="M745">
        <f t="shared" ref="M745:M760" si="372">IFERROR(VLOOKUP(L745,$A$743:$J$760,3,FALSE),0)</f>
        <v>0</v>
      </c>
      <c r="N745">
        <f t="shared" ref="N745:N760" si="373">IFERROR(VLOOKUP(L745,$A$743:$J$760,4,FALSE),0)</f>
        <v>0</v>
      </c>
      <c r="O745">
        <f t="shared" ref="O745:O760" si="374">IFERROR(VLOOKUP(L745,$A$743:$J$760,5,FALSE),0)</f>
        <v>0</v>
      </c>
      <c r="P745">
        <f t="shared" ref="P745:P760" si="375">IFERROR(VLOOKUP(L745,$A$743:$J$760,6,FALSE),0)</f>
        <v>0</v>
      </c>
      <c r="Q745">
        <f t="shared" ref="Q745:Q760" si="376">IFERROR(VLOOKUP(L745,$A$743:$J$760,7,FALSE),0)</f>
        <v>0</v>
      </c>
      <c r="R745">
        <f t="shared" ref="R745:R760" si="377">IFERROR(VLOOKUP(L745,$A$743:$J$760,8,FALSE),0)</f>
        <v>0</v>
      </c>
      <c r="S745">
        <f t="shared" ref="S745:S760" si="378">IFERROR(VLOOKUP(L745,$A$743:$J$760,9,FALSE),0)</f>
        <v>0</v>
      </c>
      <c r="T745">
        <f t="shared" ref="T745:T760" si="379">IFERROR(VLOOKUP(L745,$A$743:$J$760,10,FALSE),0)</f>
        <v>0</v>
      </c>
    </row>
    <row r="746" spans="1:20" x14ac:dyDescent="0.4">
      <c r="A746" t="s">
        <v>18</v>
      </c>
      <c r="C746" s="9">
        <v>38.9</v>
      </c>
      <c r="D746">
        <v>11.4</v>
      </c>
      <c r="E746">
        <v>162</v>
      </c>
      <c r="F746">
        <v>4</v>
      </c>
      <c r="G746">
        <v>369.3</v>
      </c>
      <c r="H746">
        <v>351.2</v>
      </c>
      <c r="I746">
        <v>983.2</v>
      </c>
      <c r="J746">
        <f t="shared" si="370"/>
        <v>5414.8</v>
      </c>
      <c r="L746">
        <f t="shared" si="371"/>
        <v>0</v>
      </c>
      <c r="M746">
        <f t="shared" si="372"/>
        <v>0</v>
      </c>
      <c r="N746">
        <f t="shared" si="373"/>
        <v>0</v>
      </c>
      <c r="O746">
        <f t="shared" si="374"/>
        <v>0</v>
      </c>
      <c r="P746">
        <f t="shared" si="375"/>
        <v>0</v>
      </c>
      <c r="Q746">
        <f t="shared" si="376"/>
        <v>0</v>
      </c>
      <c r="R746">
        <f t="shared" si="377"/>
        <v>0</v>
      </c>
      <c r="S746">
        <f t="shared" si="378"/>
        <v>0</v>
      </c>
      <c r="T746">
        <f t="shared" si="379"/>
        <v>0</v>
      </c>
    </row>
    <row r="747" spans="1:20" x14ac:dyDescent="0.4">
      <c r="A747" t="s">
        <v>19</v>
      </c>
      <c r="C747" s="9">
        <v>50.6</v>
      </c>
      <c r="D747">
        <v>5.4</v>
      </c>
      <c r="E747">
        <v>164</v>
      </c>
      <c r="F747">
        <v>6</v>
      </c>
      <c r="G747">
        <v>238.1</v>
      </c>
      <c r="H747">
        <v>228.1</v>
      </c>
      <c r="I747">
        <v>903.9</v>
      </c>
      <c r="J747">
        <f t="shared" si="370"/>
        <v>3761.1</v>
      </c>
      <c r="L747">
        <f t="shared" si="371"/>
        <v>0</v>
      </c>
      <c r="M747">
        <f t="shared" si="372"/>
        <v>0</v>
      </c>
      <c r="N747">
        <f t="shared" si="373"/>
        <v>0</v>
      </c>
      <c r="O747">
        <f t="shared" si="374"/>
        <v>0</v>
      </c>
      <c r="P747">
        <f t="shared" si="375"/>
        <v>0</v>
      </c>
      <c r="Q747">
        <f t="shared" si="376"/>
        <v>0</v>
      </c>
      <c r="R747">
        <f t="shared" si="377"/>
        <v>0</v>
      </c>
      <c r="S747">
        <f t="shared" si="378"/>
        <v>0</v>
      </c>
      <c r="T747">
        <f t="shared" si="379"/>
        <v>0</v>
      </c>
    </row>
    <row r="748" spans="1:20" x14ac:dyDescent="0.4">
      <c r="A748" t="s">
        <v>21</v>
      </c>
      <c r="C748" s="9">
        <v>43.9</v>
      </c>
      <c r="D748">
        <v>14.4</v>
      </c>
      <c r="E748">
        <v>164</v>
      </c>
      <c r="F748">
        <v>4</v>
      </c>
      <c r="G748">
        <v>327</v>
      </c>
      <c r="H748">
        <v>307.60000000000002</v>
      </c>
      <c r="I748">
        <v>882.9</v>
      </c>
      <c r="J748">
        <f t="shared" si="370"/>
        <v>4806.8999999999996</v>
      </c>
      <c r="L748">
        <f t="shared" si="371"/>
        <v>0</v>
      </c>
      <c r="M748">
        <f t="shared" si="372"/>
        <v>0</v>
      </c>
      <c r="N748">
        <f t="shared" si="373"/>
        <v>0</v>
      </c>
      <c r="O748">
        <f t="shared" si="374"/>
        <v>0</v>
      </c>
      <c r="P748">
        <f t="shared" si="375"/>
        <v>0</v>
      </c>
      <c r="Q748">
        <f t="shared" si="376"/>
        <v>0</v>
      </c>
      <c r="R748">
        <f t="shared" si="377"/>
        <v>0</v>
      </c>
      <c r="S748">
        <f t="shared" si="378"/>
        <v>0</v>
      </c>
      <c r="T748">
        <f t="shared" si="379"/>
        <v>0</v>
      </c>
    </row>
    <row r="749" spans="1:20" x14ac:dyDescent="0.4">
      <c r="A749" t="s">
        <v>22</v>
      </c>
      <c r="C749" s="9">
        <v>50.8</v>
      </c>
      <c r="D749">
        <v>10.3</v>
      </c>
      <c r="E749">
        <v>163</v>
      </c>
      <c r="F749">
        <v>1</v>
      </c>
      <c r="G749">
        <v>252.5</v>
      </c>
      <c r="H749">
        <v>244.9</v>
      </c>
      <c r="I749">
        <v>593.70000000000005</v>
      </c>
      <c r="J749">
        <f t="shared" si="370"/>
        <v>3623.7</v>
      </c>
      <c r="L749">
        <f t="shared" si="371"/>
        <v>0</v>
      </c>
      <c r="M749">
        <f t="shared" si="372"/>
        <v>0</v>
      </c>
      <c r="N749">
        <f t="shared" si="373"/>
        <v>0</v>
      </c>
      <c r="O749">
        <f t="shared" si="374"/>
        <v>0</v>
      </c>
      <c r="P749">
        <f t="shared" si="375"/>
        <v>0</v>
      </c>
      <c r="Q749">
        <f t="shared" si="376"/>
        <v>0</v>
      </c>
      <c r="R749">
        <f t="shared" si="377"/>
        <v>0</v>
      </c>
      <c r="S749">
        <f t="shared" si="378"/>
        <v>0</v>
      </c>
      <c r="T749">
        <f t="shared" si="379"/>
        <v>0</v>
      </c>
    </row>
    <row r="750" spans="1:20" x14ac:dyDescent="0.4">
      <c r="A750" t="s">
        <v>23</v>
      </c>
      <c r="C750" s="9">
        <v>41.6</v>
      </c>
      <c r="D750">
        <v>13.5</v>
      </c>
      <c r="E750">
        <v>168</v>
      </c>
      <c r="F750">
        <v>2</v>
      </c>
      <c r="G750">
        <v>343.1</v>
      </c>
      <c r="H750">
        <v>316.89999999999998</v>
      </c>
      <c r="I750">
        <v>911.1</v>
      </c>
      <c r="J750">
        <f t="shared" si="370"/>
        <v>5028.3000000000011</v>
      </c>
      <c r="L750">
        <f t="shared" si="371"/>
        <v>0</v>
      </c>
      <c r="M750">
        <f t="shared" si="372"/>
        <v>0</v>
      </c>
      <c r="N750">
        <f t="shared" si="373"/>
        <v>0</v>
      </c>
      <c r="O750">
        <f t="shared" si="374"/>
        <v>0</v>
      </c>
      <c r="P750">
        <f t="shared" si="375"/>
        <v>0</v>
      </c>
      <c r="Q750">
        <f t="shared" si="376"/>
        <v>0</v>
      </c>
      <c r="R750">
        <f t="shared" si="377"/>
        <v>0</v>
      </c>
      <c r="S750">
        <f t="shared" si="378"/>
        <v>0</v>
      </c>
      <c r="T750">
        <f t="shared" si="379"/>
        <v>0</v>
      </c>
    </row>
    <row r="751" spans="1:20" x14ac:dyDescent="0.4">
      <c r="A751" t="s">
        <v>24</v>
      </c>
      <c r="C751" s="9">
        <v>43.2</v>
      </c>
      <c r="D751">
        <v>16.8</v>
      </c>
      <c r="E751">
        <v>164</v>
      </c>
      <c r="F751">
        <v>4</v>
      </c>
      <c r="G751">
        <v>295.60000000000002</v>
      </c>
      <c r="H751">
        <v>274.7</v>
      </c>
      <c r="I751">
        <v>833</v>
      </c>
      <c r="J751">
        <f t="shared" si="370"/>
        <v>4380.2000000000007</v>
      </c>
      <c r="L751">
        <f t="shared" si="371"/>
        <v>0</v>
      </c>
      <c r="M751">
        <f t="shared" si="372"/>
        <v>0</v>
      </c>
      <c r="N751">
        <f t="shared" si="373"/>
        <v>0</v>
      </c>
      <c r="O751">
        <f t="shared" si="374"/>
        <v>0</v>
      </c>
      <c r="P751">
        <f t="shared" si="375"/>
        <v>0</v>
      </c>
      <c r="Q751">
        <f t="shared" si="376"/>
        <v>0</v>
      </c>
      <c r="R751">
        <f t="shared" si="377"/>
        <v>0</v>
      </c>
      <c r="S751">
        <f t="shared" si="378"/>
        <v>0</v>
      </c>
      <c r="T751">
        <f t="shared" si="379"/>
        <v>0</v>
      </c>
    </row>
    <row r="752" spans="1:20" x14ac:dyDescent="0.4">
      <c r="A752" t="s">
        <v>25</v>
      </c>
      <c r="C752" s="9">
        <v>35.9</v>
      </c>
      <c r="D752">
        <v>8.9</v>
      </c>
      <c r="E752">
        <v>161</v>
      </c>
      <c r="F752">
        <v>2</v>
      </c>
      <c r="G752">
        <v>284.39999999999998</v>
      </c>
      <c r="H752">
        <v>278.5</v>
      </c>
      <c r="I752">
        <v>692.4</v>
      </c>
      <c r="J752">
        <f t="shared" si="370"/>
        <v>4105.2</v>
      </c>
      <c r="L752">
        <f t="shared" si="371"/>
        <v>0</v>
      </c>
      <c r="M752">
        <f t="shared" si="372"/>
        <v>0</v>
      </c>
      <c r="N752">
        <f t="shared" si="373"/>
        <v>0</v>
      </c>
      <c r="O752">
        <f t="shared" si="374"/>
        <v>0</v>
      </c>
      <c r="P752">
        <f t="shared" si="375"/>
        <v>0</v>
      </c>
      <c r="Q752">
        <f t="shared" si="376"/>
        <v>0</v>
      </c>
      <c r="R752">
        <f t="shared" si="377"/>
        <v>0</v>
      </c>
      <c r="S752">
        <f t="shared" si="378"/>
        <v>0</v>
      </c>
      <c r="T752">
        <f t="shared" si="379"/>
        <v>0</v>
      </c>
    </row>
    <row r="753" spans="1:20" x14ac:dyDescent="0.4">
      <c r="A753" t="s">
        <v>26</v>
      </c>
      <c r="C753" s="9">
        <v>29.4</v>
      </c>
      <c r="D753">
        <v>6.5</v>
      </c>
      <c r="E753">
        <v>179</v>
      </c>
      <c r="F753">
        <v>1</v>
      </c>
      <c r="G753">
        <v>288.10000000000002</v>
      </c>
      <c r="H753">
        <v>286.2</v>
      </c>
      <c r="I753">
        <v>721.5</v>
      </c>
      <c r="J753">
        <f t="shared" si="370"/>
        <v>4178.7000000000007</v>
      </c>
      <c r="L753">
        <f t="shared" si="371"/>
        <v>0</v>
      </c>
      <c r="M753">
        <f t="shared" si="372"/>
        <v>0</v>
      </c>
      <c r="N753">
        <f t="shared" si="373"/>
        <v>0</v>
      </c>
      <c r="O753">
        <f t="shared" si="374"/>
        <v>0</v>
      </c>
      <c r="P753">
        <f t="shared" si="375"/>
        <v>0</v>
      </c>
      <c r="Q753">
        <f t="shared" si="376"/>
        <v>0</v>
      </c>
      <c r="R753">
        <f t="shared" si="377"/>
        <v>0</v>
      </c>
      <c r="S753">
        <f t="shared" si="378"/>
        <v>0</v>
      </c>
      <c r="T753">
        <f t="shared" si="379"/>
        <v>0</v>
      </c>
    </row>
    <row r="754" spans="1:20" x14ac:dyDescent="0.4">
      <c r="A754" t="s">
        <v>27</v>
      </c>
      <c r="C754" s="9">
        <v>48.5</v>
      </c>
      <c r="D754">
        <v>27.5</v>
      </c>
      <c r="E754">
        <v>192</v>
      </c>
      <c r="F754">
        <v>0</v>
      </c>
      <c r="G754">
        <v>364</v>
      </c>
      <c r="H754">
        <v>364</v>
      </c>
      <c r="I754">
        <v>960</v>
      </c>
      <c r="J754">
        <f t="shared" si="370"/>
        <v>5328</v>
      </c>
      <c r="L754">
        <f t="shared" si="371"/>
        <v>0</v>
      </c>
      <c r="M754">
        <f t="shared" si="372"/>
        <v>0</v>
      </c>
      <c r="N754">
        <f t="shared" si="373"/>
        <v>0</v>
      </c>
      <c r="O754">
        <f t="shared" si="374"/>
        <v>0</v>
      </c>
      <c r="P754">
        <f t="shared" si="375"/>
        <v>0</v>
      </c>
      <c r="Q754">
        <f t="shared" si="376"/>
        <v>0</v>
      </c>
      <c r="R754">
        <f t="shared" si="377"/>
        <v>0</v>
      </c>
      <c r="S754">
        <f t="shared" si="378"/>
        <v>0</v>
      </c>
      <c r="T754">
        <f t="shared" si="379"/>
        <v>0</v>
      </c>
    </row>
    <row r="755" spans="1:20" x14ac:dyDescent="0.4">
      <c r="A755" t="s">
        <v>28</v>
      </c>
      <c r="C755" s="9">
        <v>41.8</v>
      </c>
      <c r="D755">
        <v>6.9</v>
      </c>
      <c r="E755">
        <v>167</v>
      </c>
      <c r="F755">
        <v>3</v>
      </c>
      <c r="G755">
        <v>230.9</v>
      </c>
      <c r="H755">
        <v>224.1</v>
      </c>
      <c r="I755">
        <v>520.79999999999995</v>
      </c>
      <c r="J755">
        <f t="shared" si="370"/>
        <v>3291.6000000000004</v>
      </c>
      <c r="L755">
        <f t="shared" si="371"/>
        <v>0</v>
      </c>
      <c r="M755">
        <f t="shared" si="372"/>
        <v>0</v>
      </c>
      <c r="N755">
        <f t="shared" si="373"/>
        <v>0</v>
      </c>
      <c r="O755">
        <f t="shared" si="374"/>
        <v>0</v>
      </c>
      <c r="P755">
        <f t="shared" si="375"/>
        <v>0</v>
      </c>
      <c r="Q755">
        <f t="shared" si="376"/>
        <v>0</v>
      </c>
      <c r="R755">
        <f t="shared" si="377"/>
        <v>0</v>
      </c>
      <c r="S755">
        <f t="shared" si="378"/>
        <v>0</v>
      </c>
      <c r="T755">
        <f t="shared" si="379"/>
        <v>0</v>
      </c>
    </row>
    <row r="756" spans="1:20" x14ac:dyDescent="0.4">
      <c r="A756" t="s">
        <v>29</v>
      </c>
      <c r="C756" s="9">
        <v>41.5</v>
      </c>
      <c r="D756">
        <v>11.9</v>
      </c>
      <c r="E756">
        <v>172</v>
      </c>
      <c r="F756">
        <v>2</v>
      </c>
      <c r="G756">
        <v>214.5</v>
      </c>
      <c r="H756">
        <v>211.8</v>
      </c>
      <c r="I756">
        <v>715.2</v>
      </c>
      <c r="J756">
        <f t="shared" si="370"/>
        <v>3289.2</v>
      </c>
      <c r="L756">
        <f t="shared" si="371"/>
        <v>0</v>
      </c>
      <c r="M756">
        <f t="shared" si="372"/>
        <v>0</v>
      </c>
      <c r="N756">
        <f t="shared" si="373"/>
        <v>0</v>
      </c>
      <c r="O756">
        <f t="shared" si="374"/>
        <v>0</v>
      </c>
      <c r="P756">
        <f t="shared" si="375"/>
        <v>0</v>
      </c>
      <c r="Q756">
        <f t="shared" si="376"/>
        <v>0</v>
      </c>
      <c r="R756">
        <f t="shared" si="377"/>
        <v>0</v>
      </c>
      <c r="S756">
        <f t="shared" si="378"/>
        <v>0</v>
      </c>
      <c r="T756">
        <f t="shared" si="379"/>
        <v>0</v>
      </c>
    </row>
    <row r="757" spans="1:20" x14ac:dyDescent="0.4">
      <c r="A757" t="s">
        <v>30</v>
      </c>
      <c r="C757" s="9">
        <v>48.2</v>
      </c>
      <c r="D757">
        <v>11.2</v>
      </c>
      <c r="E757">
        <v>165</v>
      </c>
      <c r="F757">
        <v>6</v>
      </c>
      <c r="G757">
        <v>299.39999999999998</v>
      </c>
      <c r="H757">
        <v>288.8</v>
      </c>
      <c r="I757">
        <v>713.8</v>
      </c>
      <c r="J757">
        <f t="shared" si="370"/>
        <v>4306.5999999999995</v>
      </c>
      <c r="L757">
        <f t="shared" si="371"/>
        <v>0</v>
      </c>
      <c r="M757">
        <f t="shared" si="372"/>
        <v>0</v>
      </c>
      <c r="N757">
        <f t="shared" si="373"/>
        <v>0</v>
      </c>
      <c r="O757">
        <f t="shared" si="374"/>
        <v>0</v>
      </c>
      <c r="P757">
        <f t="shared" si="375"/>
        <v>0</v>
      </c>
      <c r="Q757">
        <f t="shared" si="376"/>
        <v>0</v>
      </c>
      <c r="R757">
        <f t="shared" si="377"/>
        <v>0</v>
      </c>
      <c r="S757">
        <f t="shared" si="378"/>
        <v>0</v>
      </c>
      <c r="T757">
        <f t="shared" si="379"/>
        <v>0</v>
      </c>
    </row>
    <row r="758" spans="1:20" x14ac:dyDescent="0.4">
      <c r="A758" t="s">
        <v>31</v>
      </c>
      <c r="C758" s="9">
        <v>43.3</v>
      </c>
      <c r="D758">
        <v>7.3</v>
      </c>
      <c r="E758">
        <v>161</v>
      </c>
      <c r="F758">
        <v>2</v>
      </c>
      <c r="G758">
        <v>225.2</v>
      </c>
      <c r="H758">
        <v>216.8</v>
      </c>
      <c r="I758">
        <v>513.1</v>
      </c>
      <c r="J758">
        <f t="shared" si="370"/>
        <v>3215.4999999999995</v>
      </c>
      <c r="L758">
        <f t="shared" si="371"/>
        <v>0</v>
      </c>
      <c r="M758">
        <f t="shared" si="372"/>
        <v>0</v>
      </c>
      <c r="N758">
        <f t="shared" si="373"/>
        <v>0</v>
      </c>
      <c r="O758">
        <f t="shared" si="374"/>
        <v>0</v>
      </c>
      <c r="P758">
        <f t="shared" si="375"/>
        <v>0</v>
      </c>
      <c r="Q758">
        <f t="shared" si="376"/>
        <v>0</v>
      </c>
      <c r="R758">
        <f t="shared" si="377"/>
        <v>0</v>
      </c>
      <c r="S758">
        <f t="shared" si="378"/>
        <v>0</v>
      </c>
      <c r="T758">
        <f t="shared" si="379"/>
        <v>0</v>
      </c>
    </row>
    <row r="759" spans="1:20" x14ac:dyDescent="0.4">
      <c r="A759" t="s">
        <v>32</v>
      </c>
      <c r="C759" s="9">
        <v>54.7</v>
      </c>
      <c r="D759">
        <v>8.6999999999999993</v>
      </c>
      <c r="E759">
        <v>169</v>
      </c>
      <c r="F759">
        <v>1</v>
      </c>
      <c r="G759">
        <v>293</v>
      </c>
      <c r="H759">
        <v>289.2</v>
      </c>
      <c r="I759">
        <v>291.5</v>
      </c>
      <c r="J759">
        <f t="shared" si="370"/>
        <v>3807.5</v>
      </c>
      <c r="L759">
        <f t="shared" si="371"/>
        <v>0</v>
      </c>
      <c r="M759">
        <f t="shared" si="372"/>
        <v>0</v>
      </c>
      <c r="N759">
        <f t="shared" si="373"/>
        <v>0</v>
      </c>
      <c r="O759">
        <f t="shared" si="374"/>
        <v>0</v>
      </c>
      <c r="P759">
        <f t="shared" si="375"/>
        <v>0</v>
      </c>
      <c r="Q759">
        <f t="shared" si="376"/>
        <v>0</v>
      </c>
      <c r="R759">
        <f t="shared" si="377"/>
        <v>0</v>
      </c>
      <c r="S759">
        <f t="shared" si="378"/>
        <v>0</v>
      </c>
      <c r="T759">
        <f t="shared" si="379"/>
        <v>0</v>
      </c>
    </row>
    <row r="760" spans="1:20" x14ac:dyDescent="0.4">
      <c r="A760" t="s">
        <v>39</v>
      </c>
      <c r="C760" s="9">
        <v>44.1</v>
      </c>
      <c r="D760">
        <v>8.5</v>
      </c>
      <c r="E760">
        <v>157</v>
      </c>
      <c r="F760">
        <v>2</v>
      </c>
      <c r="G760">
        <v>189.5</v>
      </c>
      <c r="H760">
        <v>183</v>
      </c>
      <c r="I760">
        <v>437.6</v>
      </c>
      <c r="J760">
        <f t="shared" si="370"/>
        <v>2711.6</v>
      </c>
      <c r="L760">
        <f t="shared" si="371"/>
        <v>0</v>
      </c>
      <c r="M760">
        <f t="shared" si="372"/>
        <v>0</v>
      </c>
      <c r="N760">
        <f t="shared" si="373"/>
        <v>0</v>
      </c>
      <c r="O760">
        <f t="shared" si="374"/>
        <v>0</v>
      </c>
      <c r="P760">
        <f t="shared" si="375"/>
        <v>0</v>
      </c>
      <c r="Q760">
        <f t="shared" si="376"/>
        <v>0</v>
      </c>
      <c r="R760">
        <f t="shared" si="377"/>
        <v>0</v>
      </c>
      <c r="S760">
        <f t="shared" si="378"/>
        <v>0</v>
      </c>
      <c r="T760">
        <f t="shared" si="379"/>
        <v>0</v>
      </c>
    </row>
    <row r="762" spans="1:20" x14ac:dyDescent="0.4">
      <c r="M762">
        <f>SUM(M744:M760)</f>
        <v>0</v>
      </c>
      <c r="N762">
        <f>SUM(N744:N760)</f>
        <v>0</v>
      </c>
      <c r="O762">
        <f>SUM(O744:O760)</f>
        <v>0</v>
      </c>
      <c r="P762">
        <f>SUM(P744:P760)</f>
        <v>0</v>
      </c>
      <c r="Q762">
        <f>SUM(Q744:Q760)*1000</f>
        <v>0</v>
      </c>
      <c r="R762">
        <f>SUM(R744:R760)*1000</f>
        <v>0</v>
      </c>
      <c r="S762">
        <f>SUM(S744:S760)*1000</f>
        <v>0</v>
      </c>
      <c r="T762">
        <f>SUM(T744:T760)*1000</f>
        <v>0</v>
      </c>
    </row>
    <row r="763" spans="1:20" x14ac:dyDescent="0.4">
      <c r="A763" t="s">
        <v>167</v>
      </c>
      <c r="L763" t="s">
        <v>78</v>
      </c>
    </row>
    <row r="764" spans="1:20" x14ac:dyDescent="0.4">
      <c r="A764" t="s">
        <v>16</v>
      </c>
      <c r="C764" s="9">
        <v>54.8</v>
      </c>
      <c r="D764">
        <v>13.7</v>
      </c>
      <c r="E764">
        <v>163</v>
      </c>
      <c r="F764">
        <v>1</v>
      </c>
      <c r="G764">
        <v>1405</v>
      </c>
      <c r="H764">
        <v>1337.7</v>
      </c>
      <c r="I764">
        <v>505.3</v>
      </c>
      <c r="J764">
        <f t="shared" ref="J764:J780" si="380">(G764*12)+I764</f>
        <v>17365.3</v>
      </c>
      <c r="L764">
        <f>IF(AND($F$1=A764,$M$1=$A$763),A764,0)</f>
        <v>0</v>
      </c>
      <c r="M764">
        <f>IFERROR(VLOOKUP(L764,$A$763:$J$780,3,FALSE),0)</f>
        <v>0</v>
      </c>
      <c r="N764">
        <f>IFERROR(VLOOKUP(L764,$A$763:$J$780,4,FALSE),0)</f>
        <v>0</v>
      </c>
      <c r="O764">
        <f>IFERROR(VLOOKUP(L764,$A$763:$J$780,5,FALSE),0)</f>
        <v>0</v>
      </c>
      <c r="P764">
        <f>IFERROR(VLOOKUP(L764,$A$763:$J$780,6,FALSE),0)</f>
        <v>0</v>
      </c>
      <c r="Q764">
        <f>IFERROR(VLOOKUP(L764,$A$763:$J$780,7,FALSE),0)</f>
        <v>0</v>
      </c>
      <c r="R764">
        <f>IFERROR(VLOOKUP(L764,$A$763:$J$780,8,FALSE),0)</f>
        <v>0</v>
      </c>
      <c r="S764">
        <f>IFERROR(VLOOKUP(L764,$A$763:$J$780,9,FALSE),0)</f>
        <v>0</v>
      </c>
      <c r="T764">
        <f>IFERROR(VLOOKUP(L764,$A$763:$J$780,10,FALSE),0)</f>
        <v>0</v>
      </c>
    </row>
    <row r="765" spans="1:20" x14ac:dyDescent="0.4">
      <c r="A765" t="s">
        <v>17</v>
      </c>
      <c r="C765" s="9" t="s">
        <v>74</v>
      </c>
      <c r="D765" t="s">
        <v>74</v>
      </c>
      <c r="E765" t="s">
        <v>74</v>
      </c>
      <c r="F765" t="s">
        <v>74</v>
      </c>
      <c r="G765" t="s">
        <v>74</v>
      </c>
      <c r="H765" t="s">
        <v>74</v>
      </c>
      <c r="I765" t="s">
        <v>74</v>
      </c>
      <c r="J765" t="e">
        <f t="shared" si="380"/>
        <v>#VALUE!</v>
      </c>
      <c r="L765">
        <f t="shared" ref="L765:L780" si="381">IF(AND($F$1=A765,$M$1=$A$763),A765,0)</f>
        <v>0</v>
      </c>
      <c r="M765">
        <f t="shared" ref="M765:M780" si="382">IFERROR(VLOOKUP(L765,$A$763:$J$780,3,FALSE),0)</f>
        <v>0</v>
      </c>
      <c r="N765">
        <f t="shared" ref="N765:N780" si="383">IFERROR(VLOOKUP(L765,$A$763:$J$780,4,FALSE),0)</f>
        <v>0</v>
      </c>
      <c r="O765">
        <f t="shared" ref="O765:O780" si="384">IFERROR(VLOOKUP(L765,$A$763:$J$780,5,FALSE),0)</f>
        <v>0</v>
      </c>
      <c r="P765">
        <f t="shared" ref="P765:P780" si="385">IFERROR(VLOOKUP(L765,$A$763:$J$780,6,FALSE),0)</f>
        <v>0</v>
      </c>
      <c r="Q765">
        <f t="shared" ref="Q765:Q780" si="386">IFERROR(VLOOKUP(L765,$A$763:$J$780,7,FALSE),0)</f>
        <v>0</v>
      </c>
      <c r="R765">
        <f t="shared" ref="R765:R780" si="387">IFERROR(VLOOKUP(L765,$A$763:$J$780,8,FALSE),0)</f>
        <v>0</v>
      </c>
      <c r="S765">
        <f t="shared" ref="S765:S780" si="388">IFERROR(VLOOKUP(L765,$A$763:$J$780,9,FALSE),0)</f>
        <v>0</v>
      </c>
      <c r="T765">
        <f t="shared" ref="T765:T780" si="389">IFERROR(VLOOKUP(L765,$A$763:$J$780,10,FALSE),0)</f>
        <v>0</v>
      </c>
    </row>
    <row r="766" spans="1:20" x14ac:dyDescent="0.4">
      <c r="A766" t="s">
        <v>18</v>
      </c>
      <c r="C766" s="9">
        <v>43.3</v>
      </c>
      <c r="D766">
        <v>9.5</v>
      </c>
      <c r="E766">
        <v>164</v>
      </c>
      <c r="F766">
        <v>7</v>
      </c>
      <c r="G766">
        <v>483.4</v>
      </c>
      <c r="H766">
        <v>462.9</v>
      </c>
      <c r="I766">
        <v>230</v>
      </c>
      <c r="J766">
        <f t="shared" si="380"/>
        <v>6030.7999999999993</v>
      </c>
      <c r="L766">
        <f t="shared" si="381"/>
        <v>0</v>
      </c>
      <c r="M766">
        <f t="shared" si="382"/>
        <v>0</v>
      </c>
      <c r="N766">
        <f t="shared" si="383"/>
        <v>0</v>
      </c>
      <c r="O766">
        <f t="shared" si="384"/>
        <v>0</v>
      </c>
      <c r="P766">
        <f t="shared" si="385"/>
        <v>0</v>
      </c>
      <c r="Q766">
        <f t="shared" si="386"/>
        <v>0</v>
      </c>
      <c r="R766">
        <f t="shared" si="387"/>
        <v>0</v>
      </c>
      <c r="S766">
        <f t="shared" si="388"/>
        <v>0</v>
      </c>
      <c r="T766">
        <f t="shared" si="389"/>
        <v>0</v>
      </c>
    </row>
    <row r="767" spans="1:20" x14ac:dyDescent="0.4">
      <c r="A767" t="s">
        <v>19</v>
      </c>
      <c r="C767" s="9">
        <v>39.5</v>
      </c>
      <c r="D767">
        <v>6.5</v>
      </c>
      <c r="E767">
        <v>150</v>
      </c>
      <c r="F767">
        <v>0</v>
      </c>
      <c r="G767">
        <v>327</v>
      </c>
      <c r="H767">
        <v>327</v>
      </c>
      <c r="I767">
        <v>1028</v>
      </c>
      <c r="J767">
        <f t="shared" si="380"/>
        <v>4952</v>
      </c>
      <c r="L767">
        <f t="shared" si="381"/>
        <v>0</v>
      </c>
      <c r="M767">
        <f t="shared" si="382"/>
        <v>0</v>
      </c>
      <c r="N767">
        <f t="shared" si="383"/>
        <v>0</v>
      </c>
      <c r="O767">
        <f t="shared" si="384"/>
        <v>0</v>
      </c>
      <c r="P767">
        <f t="shared" si="385"/>
        <v>0</v>
      </c>
      <c r="Q767">
        <f t="shared" si="386"/>
        <v>0</v>
      </c>
      <c r="R767">
        <f t="shared" si="387"/>
        <v>0</v>
      </c>
      <c r="S767">
        <f t="shared" si="388"/>
        <v>0</v>
      </c>
      <c r="T767">
        <f t="shared" si="389"/>
        <v>0</v>
      </c>
    </row>
    <row r="768" spans="1:20" x14ac:dyDescent="0.4">
      <c r="A768" t="s">
        <v>21</v>
      </c>
      <c r="C768" s="9">
        <v>40.799999999999997</v>
      </c>
      <c r="D768">
        <v>11.3</v>
      </c>
      <c r="E768">
        <v>152</v>
      </c>
      <c r="F768">
        <v>4</v>
      </c>
      <c r="G768">
        <v>307.7</v>
      </c>
      <c r="H768">
        <v>281.5</v>
      </c>
      <c r="I768">
        <v>674.4</v>
      </c>
      <c r="J768">
        <f t="shared" si="380"/>
        <v>4366.7999999999993</v>
      </c>
      <c r="L768">
        <f t="shared" si="381"/>
        <v>0</v>
      </c>
      <c r="M768">
        <f t="shared" si="382"/>
        <v>0</v>
      </c>
      <c r="N768">
        <f t="shared" si="383"/>
        <v>0</v>
      </c>
      <c r="O768">
        <f t="shared" si="384"/>
        <v>0</v>
      </c>
      <c r="P768">
        <f t="shared" si="385"/>
        <v>0</v>
      </c>
      <c r="Q768">
        <f t="shared" si="386"/>
        <v>0</v>
      </c>
      <c r="R768">
        <f t="shared" si="387"/>
        <v>0</v>
      </c>
      <c r="S768">
        <f t="shared" si="388"/>
        <v>0</v>
      </c>
      <c r="T768">
        <f t="shared" si="389"/>
        <v>0</v>
      </c>
    </row>
    <row r="769" spans="1:20" x14ac:dyDescent="0.4">
      <c r="A769" t="s">
        <v>22</v>
      </c>
      <c r="C769" s="9">
        <v>50.5</v>
      </c>
      <c r="D769">
        <v>9.6999999999999993</v>
      </c>
      <c r="E769">
        <v>157</v>
      </c>
      <c r="F769">
        <v>2</v>
      </c>
      <c r="G769">
        <v>253.6</v>
      </c>
      <c r="H769">
        <v>244.6</v>
      </c>
      <c r="I769">
        <v>615.4</v>
      </c>
      <c r="J769">
        <f t="shared" si="380"/>
        <v>3658.6</v>
      </c>
      <c r="L769">
        <f t="shared" si="381"/>
        <v>0</v>
      </c>
      <c r="M769">
        <f t="shared" si="382"/>
        <v>0</v>
      </c>
      <c r="N769">
        <f t="shared" si="383"/>
        <v>0</v>
      </c>
      <c r="O769">
        <f t="shared" si="384"/>
        <v>0</v>
      </c>
      <c r="P769">
        <f t="shared" si="385"/>
        <v>0</v>
      </c>
      <c r="Q769">
        <f t="shared" si="386"/>
        <v>0</v>
      </c>
      <c r="R769">
        <f t="shared" si="387"/>
        <v>0</v>
      </c>
      <c r="S769">
        <f t="shared" si="388"/>
        <v>0</v>
      </c>
      <c r="T769">
        <f t="shared" si="389"/>
        <v>0</v>
      </c>
    </row>
    <row r="770" spans="1:20" x14ac:dyDescent="0.4">
      <c r="A770" t="s">
        <v>23</v>
      </c>
      <c r="C770" s="9">
        <v>48.2</v>
      </c>
      <c r="D770">
        <v>19.899999999999999</v>
      </c>
      <c r="E770">
        <v>149</v>
      </c>
      <c r="F770">
        <v>0</v>
      </c>
      <c r="G770">
        <v>405.2</v>
      </c>
      <c r="H770">
        <v>389.9</v>
      </c>
      <c r="I770">
        <v>987.8</v>
      </c>
      <c r="J770">
        <f t="shared" si="380"/>
        <v>5850.2</v>
      </c>
      <c r="L770">
        <f t="shared" si="381"/>
        <v>0</v>
      </c>
      <c r="M770">
        <f t="shared" si="382"/>
        <v>0</v>
      </c>
      <c r="N770">
        <f t="shared" si="383"/>
        <v>0</v>
      </c>
      <c r="O770">
        <f t="shared" si="384"/>
        <v>0</v>
      </c>
      <c r="P770">
        <f t="shared" si="385"/>
        <v>0</v>
      </c>
      <c r="Q770">
        <f t="shared" si="386"/>
        <v>0</v>
      </c>
      <c r="R770">
        <f t="shared" si="387"/>
        <v>0</v>
      </c>
      <c r="S770">
        <f t="shared" si="388"/>
        <v>0</v>
      </c>
      <c r="T770">
        <f t="shared" si="389"/>
        <v>0</v>
      </c>
    </row>
    <row r="771" spans="1:20" x14ac:dyDescent="0.4">
      <c r="A771" t="s">
        <v>24</v>
      </c>
      <c r="C771" s="9">
        <v>44.2</v>
      </c>
      <c r="D771">
        <v>12.3</v>
      </c>
      <c r="E771">
        <v>160</v>
      </c>
      <c r="F771">
        <v>9</v>
      </c>
      <c r="G771">
        <v>281</v>
      </c>
      <c r="H771">
        <v>259.8</v>
      </c>
      <c r="I771">
        <v>706.3</v>
      </c>
      <c r="J771">
        <f t="shared" si="380"/>
        <v>4078.3</v>
      </c>
      <c r="L771">
        <f t="shared" si="381"/>
        <v>0</v>
      </c>
      <c r="M771">
        <f t="shared" si="382"/>
        <v>0</v>
      </c>
      <c r="N771">
        <f t="shared" si="383"/>
        <v>0</v>
      </c>
      <c r="O771">
        <f t="shared" si="384"/>
        <v>0</v>
      </c>
      <c r="P771">
        <f t="shared" si="385"/>
        <v>0</v>
      </c>
      <c r="Q771">
        <f t="shared" si="386"/>
        <v>0</v>
      </c>
      <c r="R771">
        <f t="shared" si="387"/>
        <v>0</v>
      </c>
      <c r="S771">
        <f t="shared" si="388"/>
        <v>0</v>
      </c>
      <c r="T771">
        <f t="shared" si="389"/>
        <v>0</v>
      </c>
    </row>
    <row r="772" spans="1:20" x14ac:dyDescent="0.4">
      <c r="A772" t="s">
        <v>25</v>
      </c>
      <c r="C772" s="9">
        <v>35.799999999999997</v>
      </c>
      <c r="D772">
        <v>7.9</v>
      </c>
      <c r="E772">
        <v>152</v>
      </c>
      <c r="F772">
        <v>1</v>
      </c>
      <c r="G772">
        <v>264.89999999999998</v>
      </c>
      <c r="H772">
        <v>262.89999999999998</v>
      </c>
      <c r="I772">
        <v>721.4</v>
      </c>
      <c r="J772">
        <f t="shared" si="380"/>
        <v>3900.2</v>
      </c>
      <c r="L772">
        <f t="shared" si="381"/>
        <v>0</v>
      </c>
      <c r="M772">
        <f t="shared" si="382"/>
        <v>0</v>
      </c>
      <c r="N772">
        <f t="shared" si="383"/>
        <v>0</v>
      </c>
      <c r="O772">
        <f t="shared" si="384"/>
        <v>0</v>
      </c>
      <c r="P772">
        <f t="shared" si="385"/>
        <v>0</v>
      </c>
      <c r="Q772">
        <f t="shared" si="386"/>
        <v>0</v>
      </c>
      <c r="R772">
        <f t="shared" si="387"/>
        <v>0</v>
      </c>
      <c r="S772">
        <f t="shared" si="388"/>
        <v>0</v>
      </c>
      <c r="T772">
        <f t="shared" si="389"/>
        <v>0</v>
      </c>
    </row>
    <row r="773" spans="1:20" x14ac:dyDescent="0.4">
      <c r="A773" t="s">
        <v>26</v>
      </c>
      <c r="C773" s="9" t="s">
        <v>74</v>
      </c>
      <c r="D773" t="s">
        <v>74</v>
      </c>
      <c r="E773" t="s">
        <v>74</v>
      </c>
      <c r="F773" t="s">
        <v>74</v>
      </c>
      <c r="G773" t="s">
        <v>74</v>
      </c>
      <c r="H773" t="s">
        <v>74</v>
      </c>
      <c r="I773" t="s">
        <v>74</v>
      </c>
      <c r="J773" t="e">
        <f t="shared" si="380"/>
        <v>#VALUE!</v>
      </c>
      <c r="L773">
        <f t="shared" si="381"/>
        <v>0</v>
      </c>
      <c r="M773">
        <f t="shared" si="382"/>
        <v>0</v>
      </c>
      <c r="N773">
        <f t="shared" si="383"/>
        <v>0</v>
      </c>
      <c r="O773">
        <f t="shared" si="384"/>
        <v>0</v>
      </c>
      <c r="P773">
        <f t="shared" si="385"/>
        <v>0</v>
      </c>
      <c r="Q773">
        <f t="shared" si="386"/>
        <v>0</v>
      </c>
      <c r="R773">
        <f t="shared" si="387"/>
        <v>0</v>
      </c>
      <c r="S773">
        <f t="shared" si="388"/>
        <v>0</v>
      </c>
      <c r="T773">
        <f t="shared" si="389"/>
        <v>0</v>
      </c>
    </row>
    <row r="774" spans="1:20" x14ac:dyDescent="0.4">
      <c r="A774" t="s">
        <v>27</v>
      </c>
      <c r="C774" s="9">
        <v>32</v>
      </c>
      <c r="D774">
        <v>4</v>
      </c>
      <c r="E774">
        <v>180</v>
      </c>
      <c r="F774">
        <v>17</v>
      </c>
      <c r="G774">
        <v>265.39999999999998</v>
      </c>
      <c r="H774">
        <v>234.4</v>
      </c>
      <c r="I774">
        <v>379.1</v>
      </c>
      <c r="J774">
        <f t="shared" si="380"/>
        <v>3563.8999999999996</v>
      </c>
      <c r="L774">
        <f t="shared" si="381"/>
        <v>0</v>
      </c>
      <c r="M774">
        <f t="shared" si="382"/>
        <v>0</v>
      </c>
      <c r="N774">
        <f t="shared" si="383"/>
        <v>0</v>
      </c>
      <c r="O774">
        <f t="shared" si="384"/>
        <v>0</v>
      </c>
      <c r="P774">
        <f t="shared" si="385"/>
        <v>0</v>
      </c>
      <c r="Q774">
        <f t="shared" si="386"/>
        <v>0</v>
      </c>
      <c r="R774">
        <f t="shared" si="387"/>
        <v>0</v>
      </c>
      <c r="S774">
        <f t="shared" si="388"/>
        <v>0</v>
      </c>
      <c r="T774">
        <f t="shared" si="389"/>
        <v>0</v>
      </c>
    </row>
    <row r="775" spans="1:20" x14ac:dyDescent="0.4">
      <c r="A775" t="s">
        <v>28</v>
      </c>
      <c r="C775" s="9">
        <v>45.5</v>
      </c>
      <c r="D775">
        <v>12.8</v>
      </c>
      <c r="E775">
        <v>172</v>
      </c>
      <c r="F775">
        <v>7</v>
      </c>
      <c r="G775">
        <v>247.6</v>
      </c>
      <c r="H775">
        <v>235.9</v>
      </c>
      <c r="I775">
        <v>661.5</v>
      </c>
      <c r="J775">
        <f t="shared" si="380"/>
        <v>3632.7</v>
      </c>
      <c r="L775">
        <f t="shared" si="381"/>
        <v>0</v>
      </c>
      <c r="M775">
        <f t="shared" si="382"/>
        <v>0</v>
      </c>
      <c r="N775">
        <f t="shared" si="383"/>
        <v>0</v>
      </c>
      <c r="O775">
        <f t="shared" si="384"/>
        <v>0</v>
      </c>
      <c r="P775">
        <f t="shared" si="385"/>
        <v>0</v>
      </c>
      <c r="Q775">
        <f t="shared" si="386"/>
        <v>0</v>
      </c>
      <c r="R775">
        <f t="shared" si="387"/>
        <v>0</v>
      </c>
      <c r="S775">
        <f t="shared" si="388"/>
        <v>0</v>
      </c>
      <c r="T775">
        <f t="shared" si="389"/>
        <v>0</v>
      </c>
    </row>
    <row r="776" spans="1:20" x14ac:dyDescent="0.4">
      <c r="A776" t="s">
        <v>29</v>
      </c>
      <c r="C776" s="9">
        <v>38.299999999999997</v>
      </c>
      <c r="D776">
        <v>11.3</v>
      </c>
      <c r="E776">
        <v>170</v>
      </c>
      <c r="F776">
        <v>5</v>
      </c>
      <c r="G776">
        <v>236</v>
      </c>
      <c r="H776">
        <v>227.7</v>
      </c>
      <c r="I776">
        <v>766.9</v>
      </c>
      <c r="J776">
        <f t="shared" si="380"/>
        <v>3598.9</v>
      </c>
      <c r="L776">
        <f t="shared" si="381"/>
        <v>0</v>
      </c>
      <c r="M776">
        <f t="shared" si="382"/>
        <v>0</v>
      </c>
      <c r="N776">
        <f t="shared" si="383"/>
        <v>0</v>
      </c>
      <c r="O776">
        <f t="shared" si="384"/>
        <v>0</v>
      </c>
      <c r="P776">
        <f t="shared" si="385"/>
        <v>0</v>
      </c>
      <c r="Q776">
        <f t="shared" si="386"/>
        <v>0</v>
      </c>
      <c r="R776">
        <f t="shared" si="387"/>
        <v>0</v>
      </c>
      <c r="S776">
        <f t="shared" si="388"/>
        <v>0</v>
      </c>
      <c r="T776">
        <f t="shared" si="389"/>
        <v>0</v>
      </c>
    </row>
    <row r="777" spans="1:20" x14ac:dyDescent="0.4">
      <c r="A777" t="s">
        <v>30</v>
      </c>
      <c r="C777" s="9">
        <v>45.8</v>
      </c>
      <c r="D777">
        <v>9.6999999999999993</v>
      </c>
      <c r="E777">
        <v>174</v>
      </c>
      <c r="F777">
        <v>1</v>
      </c>
      <c r="G777">
        <v>283</v>
      </c>
      <c r="H777">
        <v>279.2</v>
      </c>
      <c r="I777">
        <v>632</v>
      </c>
      <c r="J777">
        <f t="shared" si="380"/>
        <v>4028</v>
      </c>
      <c r="L777">
        <f t="shared" si="381"/>
        <v>0</v>
      </c>
      <c r="M777">
        <f t="shared" si="382"/>
        <v>0</v>
      </c>
      <c r="N777">
        <f t="shared" si="383"/>
        <v>0</v>
      </c>
      <c r="O777">
        <f t="shared" si="384"/>
        <v>0</v>
      </c>
      <c r="P777">
        <f t="shared" si="385"/>
        <v>0</v>
      </c>
      <c r="Q777">
        <f t="shared" si="386"/>
        <v>0</v>
      </c>
      <c r="R777">
        <f t="shared" si="387"/>
        <v>0</v>
      </c>
      <c r="S777">
        <f t="shared" si="388"/>
        <v>0</v>
      </c>
      <c r="T777">
        <f t="shared" si="389"/>
        <v>0</v>
      </c>
    </row>
    <row r="778" spans="1:20" x14ac:dyDescent="0.4">
      <c r="A778" t="s">
        <v>31</v>
      </c>
      <c r="C778" s="9">
        <v>44.8</v>
      </c>
      <c r="D778">
        <v>10.5</v>
      </c>
      <c r="E778">
        <v>163</v>
      </c>
      <c r="F778">
        <v>2</v>
      </c>
      <c r="G778">
        <v>241.5</v>
      </c>
      <c r="H778">
        <v>232.8</v>
      </c>
      <c r="I778">
        <v>616.6</v>
      </c>
      <c r="J778">
        <f t="shared" si="380"/>
        <v>3514.6</v>
      </c>
      <c r="L778">
        <f t="shared" si="381"/>
        <v>0</v>
      </c>
      <c r="M778">
        <f t="shared" si="382"/>
        <v>0</v>
      </c>
      <c r="N778">
        <f t="shared" si="383"/>
        <v>0</v>
      </c>
      <c r="O778">
        <f t="shared" si="384"/>
        <v>0</v>
      </c>
      <c r="P778">
        <f t="shared" si="385"/>
        <v>0</v>
      </c>
      <c r="Q778">
        <f t="shared" si="386"/>
        <v>0</v>
      </c>
      <c r="R778">
        <f t="shared" si="387"/>
        <v>0</v>
      </c>
      <c r="S778">
        <f t="shared" si="388"/>
        <v>0</v>
      </c>
      <c r="T778">
        <f t="shared" si="389"/>
        <v>0</v>
      </c>
    </row>
    <row r="779" spans="1:20" x14ac:dyDescent="0.4">
      <c r="A779" t="s">
        <v>32</v>
      </c>
      <c r="C779" s="9">
        <v>65.599999999999994</v>
      </c>
      <c r="D779">
        <v>13.8</v>
      </c>
      <c r="E779">
        <v>159</v>
      </c>
      <c r="F779">
        <v>0</v>
      </c>
      <c r="G779">
        <v>190.6</v>
      </c>
      <c r="H779">
        <v>190.6</v>
      </c>
      <c r="I779">
        <v>447.6</v>
      </c>
      <c r="J779">
        <f t="shared" si="380"/>
        <v>2734.7999999999997</v>
      </c>
      <c r="L779">
        <f t="shared" si="381"/>
        <v>0</v>
      </c>
      <c r="M779">
        <f t="shared" si="382"/>
        <v>0</v>
      </c>
      <c r="N779">
        <f t="shared" si="383"/>
        <v>0</v>
      </c>
      <c r="O779">
        <f t="shared" si="384"/>
        <v>0</v>
      </c>
      <c r="P779">
        <f t="shared" si="385"/>
        <v>0</v>
      </c>
      <c r="Q779">
        <f t="shared" si="386"/>
        <v>0</v>
      </c>
      <c r="R779">
        <f t="shared" si="387"/>
        <v>0</v>
      </c>
      <c r="S779">
        <f t="shared" si="388"/>
        <v>0</v>
      </c>
      <c r="T779">
        <f t="shared" si="389"/>
        <v>0</v>
      </c>
    </row>
    <row r="780" spans="1:20" x14ac:dyDescent="0.4">
      <c r="A780" t="s">
        <v>39</v>
      </c>
      <c r="C780" s="9">
        <v>58.2</v>
      </c>
      <c r="D780">
        <v>12.3</v>
      </c>
      <c r="E780">
        <v>152</v>
      </c>
      <c r="F780">
        <v>1</v>
      </c>
      <c r="G780">
        <v>164.1</v>
      </c>
      <c r="H780">
        <v>158.30000000000001</v>
      </c>
      <c r="I780">
        <v>377.6</v>
      </c>
      <c r="J780">
        <f t="shared" si="380"/>
        <v>2346.7999999999997</v>
      </c>
      <c r="L780">
        <f t="shared" si="381"/>
        <v>0</v>
      </c>
      <c r="M780">
        <f t="shared" si="382"/>
        <v>0</v>
      </c>
      <c r="N780">
        <f t="shared" si="383"/>
        <v>0</v>
      </c>
      <c r="O780">
        <f t="shared" si="384"/>
        <v>0</v>
      </c>
      <c r="P780">
        <f t="shared" si="385"/>
        <v>0</v>
      </c>
      <c r="Q780">
        <f t="shared" si="386"/>
        <v>0</v>
      </c>
      <c r="R780">
        <f t="shared" si="387"/>
        <v>0</v>
      </c>
      <c r="S780">
        <f t="shared" si="388"/>
        <v>0</v>
      </c>
      <c r="T780">
        <f t="shared" si="389"/>
        <v>0</v>
      </c>
    </row>
    <row r="782" spans="1:20" x14ac:dyDescent="0.4">
      <c r="M782">
        <f>SUM(M764:M780)</f>
        <v>0</v>
      </c>
      <c r="N782">
        <f>SUM(N764:N780)</f>
        <v>0</v>
      </c>
      <c r="O782">
        <f>SUM(O764:O780)</f>
        <v>0</v>
      </c>
      <c r="P782">
        <f>SUM(P764:P780)</f>
        <v>0</v>
      </c>
      <c r="Q782">
        <f>SUM(Q764:Q780)*1000</f>
        <v>0</v>
      </c>
      <c r="R782">
        <f>SUM(R764:R780)*1000</f>
        <v>0</v>
      </c>
      <c r="S782">
        <f>SUM(S764:S780)*1000</f>
        <v>0</v>
      </c>
      <c r="T782">
        <f>SUM(T764:T780)*1000</f>
        <v>0</v>
      </c>
    </row>
    <row r="783" spans="1:20" x14ac:dyDescent="0.4">
      <c r="A783" t="s">
        <v>168</v>
      </c>
      <c r="L783" t="s">
        <v>78</v>
      </c>
    </row>
    <row r="784" spans="1:20" x14ac:dyDescent="0.4">
      <c r="A784" t="s">
        <v>16</v>
      </c>
      <c r="C784" s="9">
        <v>42.3</v>
      </c>
      <c r="D784">
        <v>7.8</v>
      </c>
      <c r="E784">
        <v>167</v>
      </c>
      <c r="F784">
        <v>23</v>
      </c>
      <c r="G784">
        <v>706.1</v>
      </c>
      <c r="H784">
        <v>613.70000000000005</v>
      </c>
      <c r="I784">
        <v>541.29999999999995</v>
      </c>
      <c r="J784">
        <f>(G784*12)+I784</f>
        <v>9014.5</v>
      </c>
      <c r="L784">
        <f>IF(AND($F$1=A784,$M$1=$A$783),A784,0)</f>
        <v>0</v>
      </c>
      <c r="M784">
        <f>IFERROR(VLOOKUP(L784,$A$783:$J$800,3,FALSE),0)</f>
        <v>0</v>
      </c>
      <c r="N784">
        <f>IFERROR(VLOOKUP(L784,$A$783:$J$800,4,FALSE),0)</f>
        <v>0</v>
      </c>
      <c r="O784">
        <f>IFERROR(VLOOKUP(L784,$A$783:$J$800,5,FALSE),0)</f>
        <v>0</v>
      </c>
      <c r="P784">
        <f>IFERROR(VLOOKUP(L784,$A$783:$J$800,6,FALSE),0)</f>
        <v>0</v>
      </c>
      <c r="Q784">
        <f>IFERROR(VLOOKUP(L784,$A$783:$J$800,7,FALSE),0)</f>
        <v>0</v>
      </c>
      <c r="R784">
        <f>IFERROR(VLOOKUP(L784,$A$783:$J$800,8,FALSE),0)</f>
        <v>0</v>
      </c>
      <c r="S784">
        <f>IFERROR(VLOOKUP(L784,$A$783:$J$800,9,FALSE),0)</f>
        <v>0</v>
      </c>
      <c r="T784">
        <f>IFERROR(VLOOKUP(L784,$A$783:$J$800,10,FALSE),0)</f>
        <v>0</v>
      </c>
    </row>
    <row r="785" spans="1:20" x14ac:dyDescent="0.4">
      <c r="A785" t="s">
        <v>17</v>
      </c>
      <c r="C785" s="9">
        <v>25.1</v>
      </c>
      <c r="D785">
        <v>0.8</v>
      </c>
      <c r="E785">
        <v>170</v>
      </c>
      <c r="F785">
        <v>1</v>
      </c>
      <c r="G785">
        <v>244.8</v>
      </c>
      <c r="H785">
        <v>241</v>
      </c>
      <c r="I785">
        <v>77.8</v>
      </c>
      <c r="J785">
        <f t="shared" ref="J785:J800" si="390">(G785*12)+I785</f>
        <v>3015.4000000000005</v>
      </c>
      <c r="L785">
        <f t="shared" ref="L785:L800" si="391">IF(AND($F$1=A785,$M$1=$A$783),A785,0)</f>
        <v>0</v>
      </c>
      <c r="M785">
        <f t="shared" ref="M785:M800" si="392">IFERROR(VLOOKUP(L785,$A$783:$J$800,3,FALSE),0)</f>
        <v>0</v>
      </c>
      <c r="N785">
        <f t="shared" ref="N785:N800" si="393">IFERROR(VLOOKUP(L785,$A$783:$J$800,4,FALSE),0)</f>
        <v>0</v>
      </c>
      <c r="O785">
        <f t="shared" ref="O785:O800" si="394">IFERROR(VLOOKUP(L785,$A$783:$J$800,5,FALSE),0)</f>
        <v>0</v>
      </c>
      <c r="P785">
        <f t="shared" ref="P785:P800" si="395">IFERROR(VLOOKUP(L785,$A$783:$J$800,6,FALSE),0)</f>
        <v>0</v>
      </c>
      <c r="Q785">
        <f t="shared" ref="Q785:Q800" si="396">IFERROR(VLOOKUP(L785,$A$783:$J$800,7,FALSE),0)</f>
        <v>0</v>
      </c>
      <c r="R785">
        <f t="shared" ref="R785:R800" si="397">IFERROR(VLOOKUP(L785,$A$783:$J$800,8,FALSE),0)</f>
        <v>0</v>
      </c>
      <c r="S785">
        <f t="shared" ref="S785:S800" si="398">IFERROR(VLOOKUP(L785,$A$783:$J$800,9,FALSE),0)</f>
        <v>0</v>
      </c>
      <c r="T785">
        <f t="shared" ref="T785:T800" si="399">IFERROR(VLOOKUP(L785,$A$783:$J$800,10,FALSE),0)</f>
        <v>0</v>
      </c>
    </row>
    <row r="786" spans="1:20" x14ac:dyDescent="0.4">
      <c r="A786" t="s">
        <v>18</v>
      </c>
      <c r="C786" s="9">
        <v>43.6</v>
      </c>
      <c r="D786">
        <v>11.6</v>
      </c>
      <c r="E786">
        <v>166</v>
      </c>
      <c r="F786">
        <v>10</v>
      </c>
      <c r="G786">
        <v>410.5</v>
      </c>
      <c r="H786">
        <v>385.1</v>
      </c>
      <c r="I786">
        <v>1082.7</v>
      </c>
      <c r="J786">
        <f t="shared" si="390"/>
        <v>6008.7</v>
      </c>
      <c r="L786">
        <f t="shared" si="391"/>
        <v>0</v>
      </c>
      <c r="M786">
        <f t="shared" si="392"/>
        <v>0</v>
      </c>
      <c r="N786">
        <f t="shared" si="393"/>
        <v>0</v>
      </c>
      <c r="O786">
        <f t="shared" si="394"/>
        <v>0</v>
      </c>
      <c r="P786">
        <f t="shared" si="395"/>
        <v>0</v>
      </c>
      <c r="Q786">
        <f t="shared" si="396"/>
        <v>0</v>
      </c>
      <c r="R786">
        <f t="shared" si="397"/>
        <v>0</v>
      </c>
      <c r="S786">
        <f t="shared" si="398"/>
        <v>0</v>
      </c>
      <c r="T786">
        <f t="shared" si="399"/>
        <v>0</v>
      </c>
    </row>
    <row r="787" spans="1:20" x14ac:dyDescent="0.4">
      <c r="A787" t="s">
        <v>19</v>
      </c>
      <c r="C787" s="9">
        <v>37.9</v>
      </c>
      <c r="D787">
        <v>4.5</v>
      </c>
      <c r="E787">
        <v>161</v>
      </c>
      <c r="F787">
        <v>2</v>
      </c>
      <c r="G787">
        <v>283.10000000000002</v>
      </c>
      <c r="H787">
        <v>278.39999999999998</v>
      </c>
      <c r="I787">
        <v>646.29999999999995</v>
      </c>
      <c r="J787">
        <f t="shared" si="390"/>
        <v>4043.5</v>
      </c>
      <c r="L787">
        <f t="shared" si="391"/>
        <v>0</v>
      </c>
      <c r="M787">
        <f t="shared" si="392"/>
        <v>0</v>
      </c>
      <c r="N787">
        <f t="shared" si="393"/>
        <v>0</v>
      </c>
      <c r="O787">
        <f t="shared" si="394"/>
        <v>0</v>
      </c>
      <c r="P787">
        <f t="shared" si="395"/>
        <v>0</v>
      </c>
      <c r="Q787">
        <f t="shared" si="396"/>
        <v>0</v>
      </c>
      <c r="R787">
        <f t="shared" si="397"/>
        <v>0</v>
      </c>
      <c r="S787">
        <f t="shared" si="398"/>
        <v>0</v>
      </c>
      <c r="T787">
        <f t="shared" si="399"/>
        <v>0</v>
      </c>
    </row>
    <row r="788" spans="1:20" x14ac:dyDescent="0.4">
      <c r="A788" t="s">
        <v>21</v>
      </c>
      <c r="C788" s="9">
        <v>40</v>
      </c>
      <c r="D788">
        <v>8.8000000000000007</v>
      </c>
      <c r="E788">
        <v>163</v>
      </c>
      <c r="F788">
        <v>4</v>
      </c>
      <c r="G788">
        <v>330.8</v>
      </c>
      <c r="H788">
        <v>309.39999999999998</v>
      </c>
      <c r="I788">
        <v>823.2</v>
      </c>
      <c r="J788">
        <f t="shared" si="390"/>
        <v>4792.8</v>
      </c>
      <c r="L788">
        <f t="shared" si="391"/>
        <v>0</v>
      </c>
      <c r="M788">
        <f t="shared" si="392"/>
        <v>0</v>
      </c>
      <c r="N788">
        <f t="shared" si="393"/>
        <v>0</v>
      </c>
      <c r="O788">
        <f t="shared" si="394"/>
        <v>0</v>
      </c>
      <c r="P788">
        <f t="shared" si="395"/>
        <v>0</v>
      </c>
      <c r="Q788">
        <f t="shared" si="396"/>
        <v>0</v>
      </c>
      <c r="R788">
        <f t="shared" si="397"/>
        <v>0</v>
      </c>
      <c r="S788">
        <f t="shared" si="398"/>
        <v>0</v>
      </c>
      <c r="T788">
        <f t="shared" si="399"/>
        <v>0</v>
      </c>
    </row>
    <row r="789" spans="1:20" x14ac:dyDescent="0.4">
      <c r="A789" t="s">
        <v>22</v>
      </c>
      <c r="C789" s="9">
        <v>50.2</v>
      </c>
      <c r="D789">
        <v>9.8000000000000007</v>
      </c>
      <c r="E789">
        <v>158</v>
      </c>
      <c r="F789">
        <v>2</v>
      </c>
      <c r="G789">
        <v>254.7</v>
      </c>
      <c r="H789">
        <v>243</v>
      </c>
      <c r="I789">
        <v>513.6</v>
      </c>
      <c r="J789">
        <f t="shared" si="390"/>
        <v>3569.9999999999995</v>
      </c>
      <c r="L789">
        <f t="shared" si="391"/>
        <v>0</v>
      </c>
      <c r="M789">
        <f t="shared" si="392"/>
        <v>0</v>
      </c>
      <c r="N789">
        <f t="shared" si="393"/>
        <v>0</v>
      </c>
      <c r="O789">
        <f t="shared" si="394"/>
        <v>0</v>
      </c>
      <c r="P789">
        <f t="shared" si="395"/>
        <v>0</v>
      </c>
      <c r="Q789">
        <f t="shared" si="396"/>
        <v>0</v>
      </c>
      <c r="R789">
        <f t="shared" si="397"/>
        <v>0</v>
      </c>
      <c r="S789">
        <f t="shared" si="398"/>
        <v>0</v>
      </c>
      <c r="T789">
        <f t="shared" si="399"/>
        <v>0</v>
      </c>
    </row>
    <row r="790" spans="1:20" x14ac:dyDescent="0.4">
      <c r="A790" t="s">
        <v>23</v>
      </c>
      <c r="C790" s="9">
        <v>40.799999999999997</v>
      </c>
      <c r="D790">
        <v>11.5</v>
      </c>
      <c r="E790">
        <v>162</v>
      </c>
      <c r="F790">
        <v>12</v>
      </c>
      <c r="G790">
        <v>365.3</v>
      </c>
      <c r="H790">
        <v>327.60000000000002</v>
      </c>
      <c r="I790">
        <v>1027.0999999999999</v>
      </c>
      <c r="J790">
        <f t="shared" si="390"/>
        <v>5410.7000000000007</v>
      </c>
      <c r="L790">
        <f t="shared" si="391"/>
        <v>0</v>
      </c>
      <c r="M790">
        <f t="shared" si="392"/>
        <v>0</v>
      </c>
      <c r="N790">
        <f t="shared" si="393"/>
        <v>0</v>
      </c>
      <c r="O790">
        <f t="shared" si="394"/>
        <v>0</v>
      </c>
      <c r="P790">
        <f t="shared" si="395"/>
        <v>0</v>
      </c>
      <c r="Q790">
        <f t="shared" si="396"/>
        <v>0</v>
      </c>
      <c r="R790">
        <f t="shared" si="397"/>
        <v>0</v>
      </c>
      <c r="S790">
        <f t="shared" si="398"/>
        <v>0</v>
      </c>
      <c r="T790">
        <f t="shared" si="399"/>
        <v>0</v>
      </c>
    </row>
    <row r="791" spans="1:20" x14ac:dyDescent="0.4">
      <c r="A791" t="s">
        <v>24</v>
      </c>
      <c r="C791" s="9">
        <v>41.7</v>
      </c>
      <c r="D791">
        <v>13.3</v>
      </c>
      <c r="E791">
        <v>163</v>
      </c>
      <c r="F791">
        <v>8</v>
      </c>
      <c r="G791">
        <v>358</v>
      </c>
      <c r="H791">
        <v>333.4</v>
      </c>
      <c r="I791">
        <v>1184</v>
      </c>
      <c r="J791">
        <f t="shared" si="390"/>
        <v>5480</v>
      </c>
      <c r="L791">
        <f t="shared" si="391"/>
        <v>0</v>
      </c>
      <c r="M791">
        <f t="shared" si="392"/>
        <v>0</v>
      </c>
      <c r="N791">
        <f t="shared" si="393"/>
        <v>0</v>
      </c>
      <c r="O791">
        <f t="shared" si="394"/>
        <v>0</v>
      </c>
      <c r="P791">
        <f t="shared" si="395"/>
        <v>0</v>
      </c>
      <c r="Q791">
        <f t="shared" si="396"/>
        <v>0</v>
      </c>
      <c r="R791">
        <f t="shared" si="397"/>
        <v>0</v>
      </c>
      <c r="S791">
        <f t="shared" si="398"/>
        <v>0</v>
      </c>
      <c r="T791">
        <f t="shared" si="399"/>
        <v>0</v>
      </c>
    </row>
    <row r="792" spans="1:20" x14ac:dyDescent="0.4">
      <c r="A792" t="s">
        <v>25</v>
      </c>
      <c r="C792" s="9">
        <v>35.1</v>
      </c>
      <c r="D792">
        <v>6.4</v>
      </c>
      <c r="E792">
        <v>164</v>
      </c>
      <c r="F792">
        <v>3</v>
      </c>
      <c r="G792">
        <v>282.5</v>
      </c>
      <c r="H792">
        <v>276.10000000000002</v>
      </c>
      <c r="I792">
        <v>636</v>
      </c>
      <c r="J792">
        <f t="shared" si="390"/>
        <v>4026</v>
      </c>
      <c r="L792">
        <f t="shared" si="391"/>
        <v>0</v>
      </c>
      <c r="M792">
        <f t="shared" si="392"/>
        <v>0</v>
      </c>
      <c r="N792">
        <f t="shared" si="393"/>
        <v>0</v>
      </c>
      <c r="O792">
        <f t="shared" si="394"/>
        <v>0</v>
      </c>
      <c r="P792">
        <f t="shared" si="395"/>
        <v>0</v>
      </c>
      <c r="Q792">
        <f t="shared" si="396"/>
        <v>0</v>
      </c>
      <c r="R792">
        <f t="shared" si="397"/>
        <v>0</v>
      </c>
      <c r="S792">
        <f t="shared" si="398"/>
        <v>0</v>
      </c>
      <c r="T792">
        <f t="shared" si="399"/>
        <v>0</v>
      </c>
    </row>
    <row r="793" spans="1:20" x14ac:dyDescent="0.4">
      <c r="A793" t="s">
        <v>26</v>
      </c>
      <c r="C793" s="9">
        <v>41.9</v>
      </c>
      <c r="D793">
        <v>4.8</v>
      </c>
      <c r="E793">
        <v>166</v>
      </c>
      <c r="F793">
        <v>2</v>
      </c>
      <c r="G793">
        <v>254.5</v>
      </c>
      <c r="H793">
        <v>250.6</v>
      </c>
      <c r="I793">
        <v>508.2</v>
      </c>
      <c r="J793">
        <f t="shared" si="390"/>
        <v>3562.2</v>
      </c>
      <c r="L793">
        <f t="shared" si="391"/>
        <v>0</v>
      </c>
      <c r="M793">
        <f t="shared" si="392"/>
        <v>0</v>
      </c>
      <c r="N793">
        <f t="shared" si="393"/>
        <v>0</v>
      </c>
      <c r="O793">
        <f t="shared" si="394"/>
        <v>0</v>
      </c>
      <c r="P793">
        <f t="shared" si="395"/>
        <v>0</v>
      </c>
      <c r="Q793">
        <f t="shared" si="396"/>
        <v>0</v>
      </c>
      <c r="R793">
        <f t="shared" si="397"/>
        <v>0</v>
      </c>
      <c r="S793">
        <f t="shared" si="398"/>
        <v>0</v>
      </c>
      <c r="T793">
        <f t="shared" si="399"/>
        <v>0</v>
      </c>
    </row>
    <row r="794" spans="1:20" x14ac:dyDescent="0.4">
      <c r="A794" t="s">
        <v>27</v>
      </c>
      <c r="C794" s="9">
        <v>33.700000000000003</v>
      </c>
      <c r="D794">
        <v>10.1</v>
      </c>
      <c r="E794">
        <v>182</v>
      </c>
      <c r="F794">
        <v>14</v>
      </c>
      <c r="G794">
        <v>252.8</v>
      </c>
      <c r="H794">
        <v>235.8</v>
      </c>
      <c r="I794">
        <v>756.9</v>
      </c>
      <c r="J794">
        <f t="shared" si="390"/>
        <v>3790.5000000000005</v>
      </c>
      <c r="L794">
        <f t="shared" si="391"/>
        <v>0</v>
      </c>
      <c r="M794">
        <f t="shared" si="392"/>
        <v>0</v>
      </c>
      <c r="N794">
        <f t="shared" si="393"/>
        <v>0</v>
      </c>
      <c r="O794">
        <f t="shared" si="394"/>
        <v>0</v>
      </c>
      <c r="P794">
        <f t="shared" si="395"/>
        <v>0</v>
      </c>
      <c r="Q794">
        <f t="shared" si="396"/>
        <v>0</v>
      </c>
      <c r="R794">
        <f t="shared" si="397"/>
        <v>0</v>
      </c>
      <c r="S794">
        <f t="shared" si="398"/>
        <v>0</v>
      </c>
      <c r="T794">
        <f t="shared" si="399"/>
        <v>0</v>
      </c>
    </row>
    <row r="795" spans="1:20" x14ac:dyDescent="0.4">
      <c r="A795" t="s">
        <v>28</v>
      </c>
      <c r="C795" s="9">
        <v>39.4</v>
      </c>
      <c r="D795">
        <v>8.3000000000000007</v>
      </c>
      <c r="E795">
        <v>167</v>
      </c>
      <c r="F795">
        <v>7</v>
      </c>
      <c r="G795">
        <v>246.4</v>
      </c>
      <c r="H795">
        <v>234.8</v>
      </c>
      <c r="I795">
        <v>574.4</v>
      </c>
      <c r="J795">
        <f t="shared" si="390"/>
        <v>3531.2000000000003</v>
      </c>
      <c r="L795">
        <f t="shared" si="391"/>
        <v>0</v>
      </c>
      <c r="M795">
        <f t="shared" si="392"/>
        <v>0</v>
      </c>
      <c r="N795">
        <f t="shared" si="393"/>
        <v>0</v>
      </c>
      <c r="O795">
        <f t="shared" si="394"/>
        <v>0</v>
      </c>
      <c r="P795">
        <f t="shared" si="395"/>
        <v>0</v>
      </c>
      <c r="Q795">
        <f t="shared" si="396"/>
        <v>0</v>
      </c>
      <c r="R795">
        <f t="shared" si="397"/>
        <v>0</v>
      </c>
      <c r="S795">
        <f t="shared" si="398"/>
        <v>0</v>
      </c>
      <c r="T795">
        <f t="shared" si="399"/>
        <v>0</v>
      </c>
    </row>
    <row r="796" spans="1:20" x14ac:dyDescent="0.4">
      <c r="A796" t="s">
        <v>29</v>
      </c>
      <c r="C796" s="9">
        <v>39.200000000000003</v>
      </c>
      <c r="D796">
        <v>9.1</v>
      </c>
      <c r="E796">
        <v>170</v>
      </c>
      <c r="F796">
        <v>4</v>
      </c>
      <c r="G796">
        <v>241</v>
      </c>
      <c r="H796">
        <v>234.4</v>
      </c>
      <c r="I796">
        <v>645.1</v>
      </c>
      <c r="J796">
        <f t="shared" si="390"/>
        <v>3537.1</v>
      </c>
      <c r="L796">
        <f t="shared" si="391"/>
        <v>0</v>
      </c>
      <c r="M796">
        <f t="shared" si="392"/>
        <v>0</v>
      </c>
      <c r="N796">
        <f t="shared" si="393"/>
        <v>0</v>
      </c>
      <c r="O796">
        <f t="shared" si="394"/>
        <v>0</v>
      </c>
      <c r="P796">
        <f t="shared" si="395"/>
        <v>0</v>
      </c>
      <c r="Q796">
        <f t="shared" si="396"/>
        <v>0</v>
      </c>
      <c r="R796">
        <f t="shared" si="397"/>
        <v>0</v>
      </c>
      <c r="S796">
        <f t="shared" si="398"/>
        <v>0</v>
      </c>
      <c r="T796">
        <f t="shared" si="399"/>
        <v>0</v>
      </c>
    </row>
    <row r="797" spans="1:20" x14ac:dyDescent="0.4">
      <c r="A797" t="s">
        <v>30</v>
      </c>
      <c r="C797" s="9">
        <v>48.4</v>
      </c>
      <c r="D797">
        <v>7.9</v>
      </c>
      <c r="E797">
        <v>169</v>
      </c>
      <c r="F797">
        <v>3</v>
      </c>
      <c r="G797">
        <v>251.4</v>
      </c>
      <c r="H797">
        <v>241.8</v>
      </c>
      <c r="I797">
        <v>429.6</v>
      </c>
      <c r="J797">
        <f t="shared" si="390"/>
        <v>3446.4</v>
      </c>
      <c r="L797">
        <f t="shared" si="391"/>
        <v>0</v>
      </c>
      <c r="M797">
        <f t="shared" si="392"/>
        <v>0</v>
      </c>
      <c r="N797">
        <f t="shared" si="393"/>
        <v>0</v>
      </c>
      <c r="O797">
        <f t="shared" si="394"/>
        <v>0</v>
      </c>
      <c r="P797">
        <f t="shared" si="395"/>
        <v>0</v>
      </c>
      <c r="Q797">
        <f t="shared" si="396"/>
        <v>0</v>
      </c>
      <c r="R797">
        <f t="shared" si="397"/>
        <v>0</v>
      </c>
      <c r="S797">
        <f t="shared" si="398"/>
        <v>0</v>
      </c>
      <c r="T797">
        <f t="shared" si="399"/>
        <v>0</v>
      </c>
    </row>
    <row r="798" spans="1:20" x14ac:dyDescent="0.4">
      <c r="A798" t="s">
        <v>31</v>
      </c>
      <c r="C798" s="9">
        <v>44.6</v>
      </c>
      <c r="D798">
        <v>7.6</v>
      </c>
      <c r="E798">
        <v>164</v>
      </c>
      <c r="F798">
        <v>4</v>
      </c>
      <c r="G798">
        <v>237</v>
      </c>
      <c r="H798">
        <v>227.3</v>
      </c>
      <c r="I798">
        <v>511.4</v>
      </c>
      <c r="J798">
        <f t="shared" si="390"/>
        <v>3355.4</v>
      </c>
      <c r="L798">
        <f t="shared" si="391"/>
        <v>0</v>
      </c>
      <c r="M798">
        <f t="shared" si="392"/>
        <v>0</v>
      </c>
      <c r="N798">
        <f t="shared" si="393"/>
        <v>0</v>
      </c>
      <c r="O798">
        <f t="shared" si="394"/>
        <v>0</v>
      </c>
      <c r="P798">
        <f t="shared" si="395"/>
        <v>0</v>
      </c>
      <c r="Q798">
        <f t="shared" si="396"/>
        <v>0</v>
      </c>
      <c r="R798">
        <f t="shared" si="397"/>
        <v>0</v>
      </c>
      <c r="S798">
        <f t="shared" si="398"/>
        <v>0</v>
      </c>
      <c r="T798">
        <f t="shared" si="399"/>
        <v>0</v>
      </c>
    </row>
    <row r="799" spans="1:20" x14ac:dyDescent="0.4">
      <c r="A799" t="s">
        <v>32</v>
      </c>
      <c r="C799" s="9">
        <v>52.6</v>
      </c>
      <c r="D799">
        <v>8.8000000000000007</v>
      </c>
      <c r="E799">
        <v>165</v>
      </c>
      <c r="F799">
        <v>15</v>
      </c>
      <c r="G799">
        <v>269.89999999999998</v>
      </c>
      <c r="H799">
        <v>243</v>
      </c>
      <c r="I799">
        <v>460.4</v>
      </c>
      <c r="J799">
        <f t="shared" si="390"/>
        <v>3699.2</v>
      </c>
      <c r="L799">
        <f t="shared" si="391"/>
        <v>0</v>
      </c>
      <c r="M799">
        <f t="shared" si="392"/>
        <v>0</v>
      </c>
      <c r="N799">
        <f t="shared" si="393"/>
        <v>0</v>
      </c>
      <c r="O799">
        <f t="shared" si="394"/>
        <v>0</v>
      </c>
      <c r="P799">
        <f t="shared" si="395"/>
        <v>0</v>
      </c>
      <c r="Q799">
        <f t="shared" si="396"/>
        <v>0</v>
      </c>
      <c r="R799">
        <f t="shared" si="397"/>
        <v>0</v>
      </c>
      <c r="S799">
        <f t="shared" si="398"/>
        <v>0</v>
      </c>
      <c r="T799">
        <f t="shared" si="399"/>
        <v>0</v>
      </c>
    </row>
    <row r="800" spans="1:20" x14ac:dyDescent="0.4">
      <c r="A800" t="s">
        <v>39</v>
      </c>
      <c r="C800" s="9">
        <v>50.4</v>
      </c>
      <c r="D800">
        <v>10.4</v>
      </c>
      <c r="E800">
        <v>160</v>
      </c>
      <c r="F800">
        <v>0</v>
      </c>
      <c r="G800">
        <v>195.6</v>
      </c>
      <c r="H800">
        <v>186</v>
      </c>
      <c r="I800">
        <v>385.4</v>
      </c>
      <c r="J800">
        <f t="shared" si="390"/>
        <v>2732.6</v>
      </c>
      <c r="L800">
        <f t="shared" si="391"/>
        <v>0</v>
      </c>
      <c r="M800">
        <f t="shared" si="392"/>
        <v>0</v>
      </c>
      <c r="N800">
        <f t="shared" si="393"/>
        <v>0</v>
      </c>
      <c r="O800">
        <f t="shared" si="394"/>
        <v>0</v>
      </c>
      <c r="P800">
        <f t="shared" si="395"/>
        <v>0</v>
      </c>
      <c r="Q800">
        <f t="shared" si="396"/>
        <v>0</v>
      </c>
      <c r="R800">
        <f t="shared" si="397"/>
        <v>0</v>
      </c>
      <c r="S800">
        <f t="shared" si="398"/>
        <v>0</v>
      </c>
      <c r="T800">
        <f t="shared" si="399"/>
        <v>0</v>
      </c>
    </row>
    <row r="802" spans="1:20" x14ac:dyDescent="0.4">
      <c r="M802">
        <f>SUM(M784:M800)</f>
        <v>0</v>
      </c>
      <c r="N802">
        <f>SUM(N784:N800)</f>
        <v>0</v>
      </c>
      <c r="O802">
        <f>SUM(O784:O800)</f>
        <v>0</v>
      </c>
      <c r="P802">
        <f>SUM(P784:P800)</f>
        <v>0</v>
      </c>
      <c r="Q802">
        <f>SUM(Q784:Q800)*1000</f>
        <v>0</v>
      </c>
      <c r="R802">
        <f>SUM(R784:R800)*1000</f>
        <v>0</v>
      </c>
      <c r="S802">
        <f>SUM(S784:S800)*1000</f>
        <v>0</v>
      </c>
      <c r="T802">
        <f>SUM(T784:T800)*1000</f>
        <v>0</v>
      </c>
    </row>
    <row r="803" spans="1:20" x14ac:dyDescent="0.4">
      <c r="A803" t="s">
        <v>169</v>
      </c>
      <c r="L803" t="s">
        <v>78</v>
      </c>
    </row>
    <row r="804" spans="1:20" x14ac:dyDescent="0.4">
      <c r="A804" t="s">
        <v>16</v>
      </c>
      <c r="C804" s="9">
        <v>45</v>
      </c>
      <c r="D804">
        <v>8.6999999999999993</v>
      </c>
      <c r="E804">
        <v>163</v>
      </c>
      <c r="F804">
        <v>8</v>
      </c>
      <c r="G804">
        <v>1132.2</v>
      </c>
      <c r="H804">
        <v>1053.0999999999999</v>
      </c>
      <c r="I804">
        <v>1322</v>
      </c>
      <c r="J804">
        <f t="shared" ref="J804:J820" si="400">(G804*12)+I804</f>
        <v>14908.400000000001</v>
      </c>
      <c r="L804">
        <f>IF(AND($F$1=A804,$M$1=$A$803),A804,0)</f>
        <v>0</v>
      </c>
      <c r="M804">
        <f>IFERROR(VLOOKUP(L804,$A$803:$J$820,3,FALSE),0)</f>
        <v>0</v>
      </c>
      <c r="N804">
        <f>IFERROR(VLOOKUP(L804,$A$803:$J$820,4,FALSE),0)</f>
        <v>0</v>
      </c>
      <c r="O804">
        <f>IFERROR(VLOOKUP(L804,$A$803:$J$820,5,FALSE),0)</f>
        <v>0</v>
      </c>
      <c r="P804">
        <f>IFERROR(VLOOKUP(L804,$A$803:$J$820,6,FALSE),0)</f>
        <v>0</v>
      </c>
      <c r="Q804">
        <f>IFERROR(VLOOKUP(L804,$A$803:$J$820,7,FALSE),0)</f>
        <v>0</v>
      </c>
      <c r="R804">
        <f>IFERROR(VLOOKUP(L804,$A$803:$J$820,8,FALSE),0)</f>
        <v>0</v>
      </c>
      <c r="S804">
        <f>IFERROR(VLOOKUP(L804,$A$803:$J$820,9,FALSE),0)</f>
        <v>0</v>
      </c>
      <c r="T804">
        <f>IFERROR(VLOOKUP(L804,$A$803:$J$820,10,FALSE),0)</f>
        <v>0</v>
      </c>
    </row>
    <row r="805" spans="1:20" x14ac:dyDescent="0.4">
      <c r="A805" t="s">
        <v>17</v>
      </c>
      <c r="C805" s="9" t="s">
        <v>74</v>
      </c>
      <c r="D805" t="s">
        <v>74</v>
      </c>
      <c r="E805" t="s">
        <v>74</v>
      </c>
      <c r="F805" t="s">
        <v>74</v>
      </c>
      <c r="G805" t="s">
        <v>74</v>
      </c>
      <c r="H805" t="s">
        <v>74</v>
      </c>
      <c r="I805" t="s">
        <v>74</v>
      </c>
      <c r="J805" t="e">
        <f t="shared" si="400"/>
        <v>#VALUE!</v>
      </c>
      <c r="L805">
        <f t="shared" ref="L805:L820" si="401">IF(AND($F$1=A805,$M$1=$A$803),A805,0)</f>
        <v>0</v>
      </c>
      <c r="M805">
        <f t="shared" ref="M805:M820" si="402">IFERROR(VLOOKUP(L805,$A$803:$J$820,3,FALSE),0)</f>
        <v>0</v>
      </c>
      <c r="N805">
        <f t="shared" ref="N805:N820" si="403">IFERROR(VLOOKUP(L805,$A$803:$J$820,4,FALSE),0)</f>
        <v>0</v>
      </c>
      <c r="O805">
        <f t="shared" ref="O805:O820" si="404">IFERROR(VLOOKUP(L805,$A$803:$J$820,5,FALSE),0)</f>
        <v>0</v>
      </c>
      <c r="P805">
        <f t="shared" ref="P805:P820" si="405">IFERROR(VLOOKUP(L805,$A$803:$J$820,6,FALSE),0)</f>
        <v>0</v>
      </c>
      <c r="Q805">
        <f t="shared" ref="Q805:Q820" si="406">IFERROR(VLOOKUP(L805,$A$803:$J$820,7,FALSE),0)</f>
        <v>0</v>
      </c>
      <c r="R805">
        <f t="shared" ref="R805:R820" si="407">IFERROR(VLOOKUP(L805,$A$803:$J$820,8,FALSE),0)</f>
        <v>0</v>
      </c>
      <c r="S805">
        <f t="shared" ref="S805:S820" si="408">IFERROR(VLOOKUP(L805,$A$803:$J$820,9,FALSE),0)</f>
        <v>0</v>
      </c>
      <c r="T805">
        <f t="shared" ref="T805:T820" si="409">IFERROR(VLOOKUP(L805,$A$803:$J$820,10,FALSE),0)</f>
        <v>0</v>
      </c>
    </row>
    <row r="806" spans="1:20" x14ac:dyDescent="0.4">
      <c r="A806" t="s">
        <v>18</v>
      </c>
      <c r="C806" s="9">
        <v>49</v>
      </c>
      <c r="D806">
        <v>9</v>
      </c>
      <c r="E806">
        <v>167</v>
      </c>
      <c r="F806">
        <v>1</v>
      </c>
      <c r="G806">
        <v>359.3</v>
      </c>
      <c r="H806">
        <v>357.8</v>
      </c>
      <c r="I806">
        <v>715.6</v>
      </c>
      <c r="J806">
        <f t="shared" si="400"/>
        <v>5027.2000000000007</v>
      </c>
      <c r="L806">
        <f t="shared" si="401"/>
        <v>0</v>
      </c>
      <c r="M806">
        <f t="shared" si="402"/>
        <v>0</v>
      </c>
      <c r="N806">
        <f t="shared" si="403"/>
        <v>0</v>
      </c>
      <c r="O806">
        <f t="shared" si="404"/>
        <v>0</v>
      </c>
      <c r="P806">
        <f t="shared" si="405"/>
        <v>0</v>
      </c>
      <c r="Q806">
        <f t="shared" si="406"/>
        <v>0</v>
      </c>
      <c r="R806">
        <f t="shared" si="407"/>
        <v>0</v>
      </c>
      <c r="S806">
        <f t="shared" si="408"/>
        <v>0</v>
      </c>
      <c r="T806">
        <f t="shared" si="409"/>
        <v>0</v>
      </c>
    </row>
    <row r="807" spans="1:20" x14ac:dyDescent="0.4">
      <c r="A807" t="s">
        <v>19</v>
      </c>
      <c r="C807" s="9">
        <v>61.5</v>
      </c>
      <c r="D807">
        <v>10.5</v>
      </c>
      <c r="E807">
        <v>158</v>
      </c>
      <c r="F807">
        <v>0</v>
      </c>
      <c r="G807">
        <v>230</v>
      </c>
      <c r="H807">
        <v>230</v>
      </c>
      <c r="I807">
        <v>1383.6</v>
      </c>
      <c r="J807">
        <f t="shared" si="400"/>
        <v>4143.6000000000004</v>
      </c>
      <c r="L807">
        <f t="shared" si="401"/>
        <v>0</v>
      </c>
      <c r="M807">
        <f t="shared" si="402"/>
        <v>0</v>
      </c>
      <c r="N807">
        <f t="shared" si="403"/>
        <v>0</v>
      </c>
      <c r="O807">
        <f t="shared" si="404"/>
        <v>0</v>
      </c>
      <c r="P807">
        <f t="shared" si="405"/>
        <v>0</v>
      </c>
      <c r="Q807">
        <f t="shared" si="406"/>
        <v>0</v>
      </c>
      <c r="R807">
        <f t="shared" si="407"/>
        <v>0</v>
      </c>
      <c r="S807">
        <f t="shared" si="408"/>
        <v>0</v>
      </c>
      <c r="T807">
        <f t="shared" si="409"/>
        <v>0</v>
      </c>
    </row>
    <row r="808" spans="1:20" x14ac:dyDescent="0.4">
      <c r="A808" t="s">
        <v>21</v>
      </c>
      <c r="C808" s="9">
        <v>43.7</v>
      </c>
      <c r="D808">
        <v>11.1</v>
      </c>
      <c r="E808">
        <v>161</v>
      </c>
      <c r="F808">
        <v>5</v>
      </c>
      <c r="G808">
        <v>307.60000000000002</v>
      </c>
      <c r="H808">
        <v>280.5</v>
      </c>
      <c r="I808">
        <v>766.6</v>
      </c>
      <c r="J808">
        <f t="shared" si="400"/>
        <v>4457.8</v>
      </c>
      <c r="L808">
        <f t="shared" si="401"/>
        <v>0</v>
      </c>
      <c r="M808">
        <f t="shared" si="402"/>
        <v>0</v>
      </c>
      <c r="N808">
        <f t="shared" si="403"/>
        <v>0</v>
      </c>
      <c r="O808">
        <f t="shared" si="404"/>
        <v>0</v>
      </c>
      <c r="P808">
        <f t="shared" si="405"/>
        <v>0</v>
      </c>
      <c r="Q808">
        <f t="shared" si="406"/>
        <v>0</v>
      </c>
      <c r="R808">
        <f t="shared" si="407"/>
        <v>0</v>
      </c>
      <c r="S808">
        <f t="shared" si="408"/>
        <v>0</v>
      </c>
      <c r="T808">
        <f t="shared" si="409"/>
        <v>0</v>
      </c>
    </row>
    <row r="809" spans="1:20" x14ac:dyDescent="0.4">
      <c r="A809" t="s">
        <v>22</v>
      </c>
      <c r="C809" s="9">
        <v>51.7</v>
      </c>
      <c r="D809">
        <v>13.4</v>
      </c>
      <c r="E809">
        <v>164</v>
      </c>
      <c r="F809">
        <v>1</v>
      </c>
      <c r="G809">
        <v>240.8</v>
      </c>
      <c r="H809">
        <v>227.6</v>
      </c>
      <c r="I809">
        <v>474.7</v>
      </c>
      <c r="J809">
        <f t="shared" si="400"/>
        <v>3364.3</v>
      </c>
      <c r="L809">
        <f t="shared" si="401"/>
        <v>0</v>
      </c>
      <c r="M809">
        <f t="shared" si="402"/>
        <v>0</v>
      </c>
      <c r="N809">
        <f t="shared" si="403"/>
        <v>0</v>
      </c>
      <c r="O809">
        <f t="shared" si="404"/>
        <v>0</v>
      </c>
      <c r="P809">
        <f t="shared" si="405"/>
        <v>0</v>
      </c>
      <c r="Q809">
        <f t="shared" si="406"/>
        <v>0</v>
      </c>
      <c r="R809">
        <f t="shared" si="407"/>
        <v>0</v>
      </c>
      <c r="S809">
        <f t="shared" si="408"/>
        <v>0</v>
      </c>
      <c r="T809">
        <f t="shared" si="409"/>
        <v>0</v>
      </c>
    </row>
    <row r="810" spans="1:20" x14ac:dyDescent="0.4">
      <c r="A810" t="s">
        <v>23</v>
      </c>
      <c r="C810" s="9">
        <v>39.200000000000003</v>
      </c>
      <c r="D810">
        <v>12.4</v>
      </c>
      <c r="E810">
        <v>166</v>
      </c>
      <c r="F810">
        <v>20</v>
      </c>
      <c r="G810">
        <v>343</v>
      </c>
      <c r="H810">
        <v>283.5</v>
      </c>
      <c r="I810">
        <v>973</v>
      </c>
      <c r="J810">
        <f t="shared" si="400"/>
        <v>5089</v>
      </c>
      <c r="L810">
        <f t="shared" si="401"/>
        <v>0</v>
      </c>
      <c r="M810">
        <f t="shared" si="402"/>
        <v>0</v>
      </c>
      <c r="N810">
        <f t="shared" si="403"/>
        <v>0</v>
      </c>
      <c r="O810">
        <f t="shared" si="404"/>
        <v>0</v>
      </c>
      <c r="P810">
        <f t="shared" si="405"/>
        <v>0</v>
      </c>
      <c r="Q810">
        <f t="shared" si="406"/>
        <v>0</v>
      </c>
      <c r="R810">
        <f t="shared" si="407"/>
        <v>0</v>
      </c>
      <c r="S810">
        <f t="shared" si="408"/>
        <v>0</v>
      </c>
      <c r="T810">
        <f t="shared" si="409"/>
        <v>0</v>
      </c>
    </row>
    <row r="811" spans="1:20" x14ac:dyDescent="0.4">
      <c r="A811" t="s">
        <v>24</v>
      </c>
      <c r="C811" s="9">
        <v>34.9</v>
      </c>
      <c r="D811">
        <v>7.4</v>
      </c>
      <c r="E811">
        <v>172</v>
      </c>
      <c r="F811">
        <v>8</v>
      </c>
      <c r="G811">
        <v>253.2</v>
      </c>
      <c r="H811">
        <v>237.1</v>
      </c>
      <c r="I811">
        <v>376.2</v>
      </c>
      <c r="J811">
        <f t="shared" si="400"/>
        <v>3414.5999999999995</v>
      </c>
      <c r="L811">
        <f t="shared" si="401"/>
        <v>0</v>
      </c>
      <c r="M811">
        <f t="shared" si="402"/>
        <v>0</v>
      </c>
      <c r="N811">
        <f t="shared" si="403"/>
        <v>0</v>
      </c>
      <c r="O811">
        <f t="shared" si="404"/>
        <v>0</v>
      </c>
      <c r="P811">
        <f t="shared" si="405"/>
        <v>0</v>
      </c>
      <c r="Q811">
        <f t="shared" si="406"/>
        <v>0</v>
      </c>
      <c r="R811">
        <f t="shared" si="407"/>
        <v>0</v>
      </c>
      <c r="S811">
        <f t="shared" si="408"/>
        <v>0</v>
      </c>
      <c r="T811">
        <f t="shared" si="409"/>
        <v>0</v>
      </c>
    </row>
    <row r="812" spans="1:20" x14ac:dyDescent="0.4">
      <c r="A812" t="s">
        <v>25</v>
      </c>
      <c r="C812" s="9">
        <v>34.6</v>
      </c>
      <c r="D812">
        <v>6</v>
      </c>
      <c r="E812">
        <v>167</v>
      </c>
      <c r="F812">
        <v>2</v>
      </c>
      <c r="G812">
        <v>267.89999999999998</v>
      </c>
      <c r="H812">
        <v>264.2</v>
      </c>
      <c r="I812">
        <v>503.3</v>
      </c>
      <c r="J812">
        <f t="shared" si="400"/>
        <v>3718.1</v>
      </c>
      <c r="L812">
        <f t="shared" si="401"/>
        <v>0</v>
      </c>
      <c r="M812">
        <f t="shared" si="402"/>
        <v>0</v>
      </c>
      <c r="N812">
        <f t="shared" si="403"/>
        <v>0</v>
      </c>
      <c r="O812">
        <f t="shared" si="404"/>
        <v>0</v>
      </c>
      <c r="P812">
        <f t="shared" si="405"/>
        <v>0</v>
      </c>
      <c r="Q812">
        <f t="shared" si="406"/>
        <v>0</v>
      </c>
      <c r="R812">
        <f t="shared" si="407"/>
        <v>0</v>
      </c>
      <c r="S812">
        <f t="shared" si="408"/>
        <v>0</v>
      </c>
      <c r="T812">
        <f t="shared" si="409"/>
        <v>0</v>
      </c>
    </row>
    <row r="813" spans="1:20" x14ac:dyDescent="0.4">
      <c r="A813" t="s">
        <v>26</v>
      </c>
      <c r="C813" s="9">
        <v>34.5</v>
      </c>
      <c r="D813">
        <v>2.5</v>
      </c>
      <c r="E813">
        <v>141</v>
      </c>
      <c r="F813">
        <v>4</v>
      </c>
      <c r="G813">
        <v>152.4</v>
      </c>
      <c r="H813">
        <v>148.4</v>
      </c>
      <c r="I813">
        <v>74</v>
      </c>
      <c r="J813">
        <f t="shared" si="400"/>
        <v>1902.8000000000002</v>
      </c>
      <c r="L813">
        <f t="shared" si="401"/>
        <v>0</v>
      </c>
      <c r="M813">
        <f t="shared" si="402"/>
        <v>0</v>
      </c>
      <c r="N813">
        <f t="shared" si="403"/>
        <v>0</v>
      </c>
      <c r="O813">
        <f t="shared" si="404"/>
        <v>0</v>
      </c>
      <c r="P813">
        <f t="shared" si="405"/>
        <v>0</v>
      </c>
      <c r="Q813">
        <f t="shared" si="406"/>
        <v>0</v>
      </c>
      <c r="R813">
        <f t="shared" si="407"/>
        <v>0</v>
      </c>
      <c r="S813">
        <f t="shared" si="408"/>
        <v>0</v>
      </c>
      <c r="T813">
        <f t="shared" si="409"/>
        <v>0</v>
      </c>
    </row>
    <row r="814" spans="1:20" x14ac:dyDescent="0.4">
      <c r="A814" t="s">
        <v>27</v>
      </c>
      <c r="C814" s="9" t="s">
        <v>74</v>
      </c>
      <c r="D814" t="s">
        <v>74</v>
      </c>
      <c r="E814" t="s">
        <v>74</v>
      </c>
      <c r="F814" t="s">
        <v>74</v>
      </c>
      <c r="G814" t="s">
        <v>74</v>
      </c>
      <c r="H814" t="s">
        <v>74</v>
      </c>
      <c r="I814" t="s">
        <v>74</v>
      </c>
      <c r="J814" t="e">
        <f t="shared" si="400"/>
        <v>#VALUE!</v>
      </c>
      <c r="L814">
        <f t="shared" si="401"/>
        <v>0</v>
      </c>
      <c r="M814">
        <f t="shared" si="402"/>
        <v>0</v>
      </c>
      <c r="N814">
        <f t="shared" si="403"/>
        <v>0</v>
      </c>
      <c r="O814">
        <f t="shared" si="404"/>
        <v>0</v>
      </c>
      <c r="P814">
        <f t="shared" si="405"/>
        <v>0</v>
      </c>
      <c r="Q814">
        <f t="shared" si="406"/>
        <v>0</v>
      </c>
      <c r="R814">
        <f t="shared" si="407"/>
        <v>0</v>
      </c>
      <c r="S814">
        <f t="shared" si="408"/>
        <v>0</v>
      </c>
      <c r="T814">
        <f t="shared" si="409"/>
        <v>0</v>
      </c>
    </row>
    <row r="815" spans="1:20" x14ac:dyDescent="0.4">
      <c r="A815" t="s">
        <v>28</v>
      </c>
      <c r="C815" s="9">
        <v>42.3</v>
      </c>
      <c r="D815">
        <v>10.4</v>
      </c>
      <c r="E815">
        <v>170</v>
      </c>
      <c r="F815">
        <v>3</v>
      </c>
      <c r="G815">
        <v>225.9</v>
      </c>
      <c r="H815">
        <v>219.6</v>
      </c>
      <c r="I815">
        <v>719.3</v>
      </c>
      <c r="J815">
        <f t="shared" si="400"/>
        <v>3430.1000000000004</v>
      </c>
      <c r="L815">
        <f t="shared" si="401"/>
        <v>0</v>
      </c>
      <c r="M815">
        <f t="shared" si="402"/>
        <v>0</v>
      </c>
      <c r="N815">
        <f t="shared" si="403"/>
        <v>0</v>
      </c>
      <c r="O815">
        <f t="shared" si="404"/>
        <v>0</v>
      </c>
      <c r="P815">
        <f t="shared" si="405"/>
        <v>0</v>
      </c>
      <c r="Q815">
        <f t="shared" si="406"/>
        <v>0</v>
      </c>
      <c r="R815">
        <f t="shared" si="407"/>
        <v>0</v>
      </c>
      <c r="S815">
        <f t="shared" si="408"/>
        <v>0</v>
      </c>
      <c r="T815">
        <f t="shared" si="409"/>
        <v>0</v>
      </c>
    </row>
    <row r="816" spans="1:20" x14ac:dyDescent="0.4">
      <c r="A816" t="s">
        <v>29</v>
      </c>
      <c r="C816" s="9">
        <v>42.5</v>
      </c>
      <c r="D816">
        <v>13.9</v>
      </c>
      <c r="E816">
        <v>164</v>
      </c>
      <c r="F816">
        <v>2</v>
      </c>
      <c r="G816">
        <v>235.7</v>
      </c>
      <c r="H816">
        <v>233.1</v>
      </c>
      <c r="I816">
        <v>871.6</v>
      </c>
      <c r="J816">
        <f t="shared" si="400"/>
        <v>3699.9999999999995</v>
      </c>
      <c r="L816">
        <f t="shared" si="401"/>
        <v>0</v>
      </c>
      <c r="M816">
        <f t="shared" si="402"/>
        <v>0</v>
      </c>
      <c r="N816">
        <f t="shared" si="403"/>
        <v>0</v>
      </c>
      <c r="O816">
        <f t="shared" si="404"/>
        <v>0</v>
      </c>
      <c r="P816">
        <f t="shared" si="405"/>
        <v>0</v>
      </c>
      <c r="Q816">
        <f t="shared" si="406"/>
        <v>0</v>
      </c>
      <c r="R816">
        <f t="shared" si="407"/>
        <v>0</v>
      </c>
      <c r="S816">
        <f t="shared" si="408"/>
        <v>0</v>
      </c>
      <c r="T816">
        <f t="shared" si="409"/>
        <v>0</v>
      </c>
    </row>
    <row r="817" spans="1:20" x14ac:dyDescent="0.4">
      <c r="A817" t="s">
        <v>30</v>
      </c>
      <c r="C817" s="9">
        <v>48.9</v>
      </c>
      <c r="D817">
        <v>9</v>
      </c>
      <c r="E817">
        <v>173</v>
      </c>
      <c r="F817">
        <v>3</v>
      </c>
      <c r="G817">
        <v>272.3</v>
      </c>
      <c r="H817">
        <v>266</v>
      </c>
      <c r="I817">
        <v>446.1</v>
      </c>
      <c r="J817">
        <f t="shared" si="400"/>
        <v>3713.7000000000003</v>
      </c>
      <c r="L817">
        <f t="shared" si="401"/>
        <v>0</v>
      </c>
      <c r="M817">
        <f t="shared" si="402"/>
        <v>0</v>
      </c>
      <c r="N817">
        <f t="shared" si="403"/>
        <v>0</v>
      </c>
      <c r="O817">
        <f t="shared" si="404"/>
        <v>0</v>
      </c>
      <c r="P817">
        <f t="shared" si="405"/>
        <v>0</v>
      </c>
      <c r="Q817">
        <f t="shared" si="406"/>
        <v>0</v>
      </c>
      <c r="R817">
        <f t="shared" si="407"/>
        <v>0</v>
      </c>
      <c r="S817">
        <f t="shared" si="408"/>
        <v>0</v>
      </c>
      <c r="T817">
        <f t="shared" si="409"/>
        <v>0</v>
      </c>
    </row>
    <row r="818" spans="1:20" x14ac:dyDescent="0.4">
      <c r="A818" t="s">
        <v>31</v>
      </c>
      <c r="C818" s="9">
        <v>43.2</v>
      </c>
      <c r="D818">
        <v>7.2</v>
      </c>
      <c r="E818">
        <v>164</v>
      </c>
      <c r="F818">
        <v>4</v>
      </c>
      <c r="G818">
        <v>219.5</v>
      </c>
      <c r="H818">
        <v>208.4</v>
      </c>
      <c r="I818">
        <v>391.5</v>
      </c>
      <c r="J818">
        <f t="shared" si="400"/>
        <v>3025.5</v>
      </c>
      <c r="L818">
        <f t="shared" si="401"/>
        <v>0</v>
      </c>
      <c r="M818">
        <f t="shared" si="402"/>
        <v>0</v>
      </c>
      <c r="N818">
        <f t="shared" si="403"/>
        <v>0</v>
      </c>
      <c r="O818">
        <f t="shared" si="404"/>
        <v>0</v>
      </c>
      <c r="P818">
        <f t="shared" si="405"/>
        <v>0</v>
      </c>
      <c r="Q818">
        <f t="shared" si="406"/>
        <v>0</v>
      </c>
      <c r="R818">
        <f t="shared" si="407"/>
        <v>0</v>
      </c>
      <c r="S818">
        <f t="shared" si="408"/>
        <v>0</v>
      </c>
      <c r="T818">
        <f t="shared" si="409"/>
        <v>0</v>
      </c>
    </row>
    <row r="819" spans="1:20" x14ac:dyDescent="0.4">
      <c r="A819" t="s">
        <v>32</v>
      </c>
      <c r="C819" s="9">
        <v>55.2</v>
      </c>
      <c r="D819">
        <v>11.8</v>
      </c>
      <c r="E819">
        <v>164</v>
      </c>
      <c r="F819">
        <v>2</v>
      </c>
      <c r="G819">
        <v>195.9</v>
      </c>
      <c r="H819">
        <v>193.1</v>
      </c>
      <c r="I819">
        <v>377.5</v>
      </c>
      <c r="J819">
        <f t="shared" si="400"/>
        <v>2728.3</v>
      </c>
      <c r="L819">
        <f t="shared" si="401"/>
        <v>0</v>
      </c>
      <c r="M819">
        <f t="shared" si="402"/>
        <v>0</v>
      </c>
      <c r="N819">
        <f t="shared" si="403"/>
        <v>0</v>
      </c>
      <c r="O819">
        <f t="shared" si="404"/>
        <v>0</v>
      </c>
      <c r="P819">
        <f t="shared" si="405"/>
        <v>0</v>
      </c>
      <c r="Q819">
        <f t="shared" si="406"/>
        <v>0</v>
      </c>
      <c r="R819">
        <f t="shared" si="407"/>
        <v>0</v>
      </c>
      <c r="S819">
        <f t="shared" si="408"/>
        <v>0</v>
      </c>
      <c r="T819">
        <f t="shared" si="409"/>
        <v>0</v>
      </c>
    </row>
    <row r="820" spans="1:20" x14ac:dyDescent="0.4">
      <c r="A820" t="s">
        <v>39</v>
      </c>
      <c r="C820" s="9">
        <v>46.2</v>
      </c>
      <c r="D820">
        <v>9.1999999999999993</v>
      </c>
      <c r="E820">
        <v>157</v>
      </c>
      <c r="F820">
        <v>0</v>
      </c>
      <c r="G820">
        <v>180.6</v>
      </c>
      <c r="H820">
        <v>173.7</v>
      </c>
      <c r="I820">
        <v>335.6</v>
      </c>
      <c r="J820">
        <f t="shared" si="400"/>
        <v>2502.7999999999997</v>
      </c>
      <c r="L820">
        <f t="shared" si="401"/>
        <v>0</v>
      </c>
      <c r="M820">
        <f t="shared" si="402"/>
        <v>0</v>
      </c>
      <c r="N820">
        <f t="shared" si="403"/>
        <v>0</v>
      </c>
      <c r="O820">
        <f t="shared" si="404"/>
        <v>0</v>
      </c>
      <c r="P820">
        <f t="shared" si="405"/>
        <v>0</v>
      </c>
      <c r="Q820">
        <f t="shared" si="406"/>
        <v>0</v>
      </c>
      <c r="R820">
        <f t="shared" si="407"/>
        <v>0</v>
      </c>
      <c r="S820">
        <f t="shared" si="408"/>
        <v>0</v>
      </c>
      <c r="T820">
        <f t="shared" si="409"/>
        <v>0</v>
      </c>
    </row>
    <row r="822" spans="1:20" x14ac:dyDescent="0.4">
      <c r="M822">
        <f>SUM(M804:M820)</f>
        <v>0</v>
      </c>
      <c r="N822">
        <f>SUM(N804:N820)</f>
        <v>0</v>
      </c>
      <c r="O822">
        <f>SUM(O804:O820)</f>
        <v>0</v>
      </c>
      <c r="P822">
        <f>SUM(P804:P820)</f>
        <v>0</v>
      </c>
      <c r="Q822">
        <f>SUM(Q804:Q820)*1000</f>
        <v>0</v>
      </c>
      <c r="R822">
        <f>SUM(R804:R820)*1000</f>
        <v>0</v>
      </c>
      <c r="S822">
        <f>SUM(S804:S820)*1000</f>
        <v>0</v>
      </c>
      <c r="T822">
        <f>SUM(T804:T820)*1000</f>
        <v>0</v>
      </c>
    </row>
    <row r="823" spans="1:20" x14ac:dyDescent="0.4">
      <c r="A823" t="s">
        <v>170</v>
      </c>
      <c r="L823" t="s">
        <v>78</v>
      </c>
    </row>
    <row r="824" spans="1:20" x14ac:dyDescent="0.4">
      <c r="A824" t="s">
        <v>16</v>
      </c>
      <c r="C824" s="9">
        <v>55</v>
      </c>
      <c r="D824">
        <v>9.8000000000000007</v>
      </c>
      <c r="E824">
        <v>160</v>
      </c>
      <c r="F824">
        <v>10</v>
      </c>
      <c r="G824">
        <v>1291.2</v>
      </c>
      <c r="H824">
        <v>1235.2</v>
      </c>
      <c r="I824">
        <v>370.6</v>
      </c>
      <c r="J824">
        <f t="shared" ref="J824:J840" si="410">(G824*12)+I824</f>
        <v>15865.000000000002</v>
      </c>
      <c r="L824">
        <f>IF(AND($F$1=A824,$M$1=$A$823),A824,0)</f>
        <v>0</v>
      </c>
      <c r="M824">
        <f>IFERROR(VLOOKUP(L824,$A$823:$J$840,3,FALSE),0)</f>
        <v>0</v>
      </c>
      <c r="N824">
        <f>IFERROR(VLOOKUP(L824,$A$823:$J$840,4,FALSE),0)</f>
        <v>0</v>
      </c>
      <c r="O824">
        <f>IFERROR(VLOOKUP(L824,$A$823:$J$840,5,FALSE),0)</f>
        <v>0</v>
      </c>
      <c r="P824">
        <f>IFERROR(VLOOKUP(L824,$A$823:$J$840,6,FALSE),0)</f>
        <v>0</v>
      </c>
      <c r="Q824">
        <f>IFERROR(VLOOKUP(L824,$A$823:$J$840,7,FALSE),0)</f>
        <v>0</v>
      </c>
      <c r="R824">
        <f>IFERROR(VLOOKUP(L824,$A$823:$J$840,8,FALSE),0)</f>
        <v>0</v>
      </c>
      <c r="S824">
        <f>IFERROR(VLOOKUP(L824,$A$823:$J$840,9,FALSE),0)</f>
        <v>0</v>
      </c>
      <c r="T824">
        <f>IFERROR(VLOOKUP(L824,$A$823:$J$840,10,FALSE),0)</f>
        <v>0</v>
      </c>
    </row>
    <row r="825" spans="1:20" x14ac:dyDescent="0.4">
      <c r="A825" t="s">
        <v>17</v>
      </c>
      <c r="C825" s="9" t="s">
        <v>74</v>
      </c>
      <c r="D825" t="s">
        <v>74</v>
      </c>
      <c r="E825" t="s">
        <v>74</v>
      </c>
      <c r="F825" t="s">
        <v>74</v>
      </c>
      <c r="G825" t="s">
        <v>74</v>
      </c>
      <c r="H825" t="s">
        <v>74</v>
      </c>
      <c r="I825" t="s">
        <v>74</v>
      </c>
      <c r="J825" t="e">
        <f t="shared" si="410"/>
        <v>#VALUE!</v>
      </c>
      <c r="L825">
        <f t="shared" ref="L825:L840" si="411">IF(AND($F$1=A825,$M$1=$A$823),A825,0)</f>
        <v>0</v>
      </c>
      <c r="M825">
        <f t="shared" ref="M825:M840" si="412">IFERROR(VLOOKUP(L825,$A$823:$J$840,3,FALSE),0)</f>
        <v>0</v>
      </c>
      <c r="N825">
        <f t="shared" ref="N825:N840" si="413">IFERROR(VLOOKUP(L825,$A$823:$J$840,4,FALSE),0)</f>
        <v>0</v>
      </c>
      <c r="O825">
        <f t="shared" ref="O825:O840" si="414">IFERROR(VLOOKUP(L825,$A$823:$J$840,5,FALSE),0)</f>
        <v>0</v>
      </c>
      <c r="P825">
        <f t="shared" ref="P825:P840" si="415">IFERROR(VLOOKUP(L825,$A$823:$J$840,6,FALSE),0)</f>
        <v>0</v>
      </c>
      <c r="Q825">
        <f t="shared" ref="Q825:Q840" si="416">IFERROR(VLOOKUP(L825,$A$823:$J$840,7,FALSE),0)</f>
        <v>0</v>
      </c>
      <c r="R825">
        <f t="shared" ref="R825:R840" si="417">IFERROR(VLOOKUP(L825,$A$823:$J$840,8,FALSE),0)</f>
        <v>0</v>
      </c>
      <c r="S825">
        <f t="shared" ref="S825:S840" si="418">IFERROR(VLOOKUP(L825,$A$823:$J$840,9,FALSE),0)</f>
        <v>0</v>
      </c>
      <c r="T825">
        <f t="shared" ref="T825:T840" si="419">IFERROR(VLOOKUP(L825,$A$823:$J$840,10,FALSE),0)</f>
        <v>0</v>
      </c>
    </row>
    <row r="826" spans="1:20" x14ac:dyDescent="0.4">
      <c r="A826" t="s">
        <v>18</v>
      </c>
      <c r="C826" s="9">
        <v>46.6</v>
      </c>
      <c r="D826">
        <v>9.5</v>
      </c>
      <c r="E826">
        <v>162</v>
      </c>
      <c r="F826">
        <v>6</v>
      </c>
      <c r="G826">
        <v>343.6</v>
      </c>
      <c r="H826">
        <v>327</v>
      </c>
      <c r="I826">
        <v>1021</v>
      </c>
      <c r="J826">
        <f t="shared" si="410"/>
        <v>5144.2000000000007</v>
      </c>
      <c r="L826">
        <f t="shared" si="411"/>
        <v>0</v>
      </c>
      <c r="M826">
        <f t="shared" si="412"/>
        <v>0</v>
      </c>
      <c r="N826">
        <f t="shared" si="413"/>
        <v>0</v>
      </c>
      <c r="O826">
        <f t="shared" si="414"/>
        <v>0</v>
      </c>
      <c r="P826">
        <f t="shared" si="415"/>
        <v>0</v>
      </c>
      <c r="Q826">
        <f t="shared" si="416"/>
        <v>0</v>
      </c>
      <c r="R826">
        <f t="shared" si="417"/>
        <v>0</v>
      </c>
      <c r="S826">
        <f t="shared" si="418"/>
        <v>0</v>
      </c>
      <c r="T826">
        <f t="shared" si="419"/>
        <v>0</v>
      </c>
    </row>
    <row r="827" spans="1:20" x14ac:dyDescent="0.4">
      <c r="A827" t="s">
        <v>19</v>
      </c>
      <c r="C827" s="9">
        <v>27.9</v>
      </c>
      <c r="D827">
        <v>4</v>
      </c>
      <c r="E827">
        <v>170</v>
      </c>
      <c r="F827">
        <v>0</v>
      </c>
      <c r="G827">
        <v>220.3</v>
      </c>
      <c r="H827">
        <v>220.3</v>
      </c>
      <c r="I827">
        <v>495.8</v>
      </c>
      <c r="J827">
        <f t="shared" si="410"/>
        <v>3139.4000000000005</v>
      </c>
      <c r="L827">
        <f t="shared" si="411"/>
        <v>0</v>
      </c>
      <c r="M827">
        <f t="shared" si="412"/>
        <v>0</v>
      </c>
      <c r="N827">
        <f t="shared" si="413"/>
        <v>0</v>
      </c>
      <c r="O827">
        <f t="shared" si="414"/>
        <v>0</v>
      </c>
      <c r="P827">
        <f t="shared" si="415"/>
        <v>0</v>
      </c>
      <c r="Q827">
        <f t="shared" si="416"/>
        <v>0</v>
      </c>
      <c r="R827">
        <f t="shared" si="417"/>
        <v>0</v>
      </c>
      <c r="S827">
        <f t="shared" si="418"/>
        <v>0</v>
      </c>
      <c r="T827">
        <f t="shared" si="419"/>
        <v>0</v>
      </c>
    </row>
    <row r="828" spans="1:20" x14ac:dyDescent="0.4">
      <c r="A828" t="s">
        <v>21</v>
      </c>
      <c r="C828" s="9">
        <v>43.6</v>
      </c>
      <c r="D828">
        <v>10.5</v>
      </c>
      <c r="E828">
        <v>162</v>
      </c>
      <c r="F828">
        <v>5</v>
      </c>
      <c r="G828">
        <v>298.89999999999998</v>
      </c>
      <c r="H828">
        <v>267.39999999999998</v>
      </c>
      <c r="I828">
        <v>866.1</v>
      </c>
      <c r="J828">
        <f t="shared" si="410"/>
        <v>4452.8999999999996</v>
      </c>
      <c r="L828">
        <f t="shared" si="411"/>
        <v>0</v>
      </c>
      <c r="M828">
        <f t="shared" si="412"/>
        <v>0</v>
      </c>
      <c r="N828">
        <f t="shared" si="413"/>
        <v>0</v>
      </c>
      <c r="O828">
        <f t="shared" si="414"/>
        <v>0</v>
      </c>
      <c r="P828">
        <f t="shared" si="415"/>
        <v>0</v>
      </c>
      <c r="Q828">
        <f t="shared" si="416"/>
        <v>0</v>
      </c>
      <c r="R828">
        <f t="shared" si="417"/>
        <v>0</v>
      </c>
      <c r="S828">
        <f t="shared" si="418"/>
        <v>0</v>
      </c>
      <c r="T828">
        <f t="shared" si="419"/>
        <v>0</v>
      </c>
    </row>
    <row r="829" spans="1:20" x14ac:dyDescent="0.4">
      <c r="A829" t="s">
        <v>22</v>
      </c>
      <c r="C829" s="9">
        <v>48.1</v>
      </c>
      <c r="D829">
        <v>11.7</v>
      </c>
      <c r="E829">
        <v>158</v>
      </c>
      <c r="F829">
        <v>1</v>
      </c>
      <c r="G829">
        <v>217.5</v>
      </c>
      <c r="H829">
        <v>214</v>
      </c>
      <c r="I829">
        <v>611.70000000000005</v>
      </c>
      <c r="J829">
        <f t="shared" si="410"/>
        <v>3221.7</v>
      </c>
      <c r="L829">
        <f t="shared" si="411"/>
        <v>0</v>
      </c>
      <c r="M829">
        <f t="shared" si="412"/>
        <v>0</v>
      </c>
      <c r="N829">
        <f t="shared" si="413"/>
        <v>0</v>
      </c>
      <c r="O829">
        <f t="shared" si="414"/>
        <v>0</v>
      </c>
      <c r="P829">
        <f t="shared" si="415"/>
        <v>0</v>
      </c>
      <c r="Q829">
        <f t="shared" si="416"/>
        <v>0</v>
      </c>
      <c r="R829">
        <f t="shared" si="417"/>
        <v>0</v>
      </c>
      <c r="S829">
        <f t="shared" si="418"/>
        <v>0</v>
      </c>
      <c r="T829">
        <f t="shared" si="419"/>
        <v>0</v>
      </c>
    </row>
    <row r="830" spans="1:20" x14ac:dyDescent="0.4">
      <c r="A830" t="s">
        <v>23</v>
      </c>
      <c r="C830" s="9">
        <v>35</v>
      </c>
      <c r="D830">
        <v>4.9000000000000004</v>
      </c>
      <c r="E830">
        <v>166</v>
      </c>
      <c r="F830">
        <v>6</v>
      </c>
      <c r="G830">
        <v>348.6</v>
      </c>
      <c r="H830">
        <v>334</v>
      </c>
      <c r="I830">
        <v>743.4</v>
      </c>
      <c r="J830">
        <f t="shared" si="410"/>
        <v>4926.6000000000004</v>
      </c>
      <c r="L830">
        <f t="shared" si="411"/>
        <v>0</v>
      </c>
      <c r="M830">
        <f t="shared" si="412"/>
        <v>0</v>
      </c>
      <c r="N830">
        <f t="shared" si="413"/>
        <v>0</v>
      </c>
      <c r="O830">
        <f t="shared" si="414"/>
        <v>0</v>
      </c>
      <c r="P830">
        <f t="shared" si="415"/>
        <v>0</v>
      </c>
      <c r="Q830">
        <f t="shared" si="416"/>
        <v>0</v>
      </c>
      <c r="R830">
        <f t="shared" si="417"/>
        <v>0</v>
      </c>
      <c r="S830">
        <f t="shared" si="418"/>
        <v>0</v>
      </c>
      <c r="T830">
        <f t="shared" si="419"/>
        <v>0</v>
      </c>
    </row>
    <row r="831" spans="1:20" x14ac:dyDescent="0.4">
      <c r="A831" t="s">
        <v>24</v>
      </c>
      <c r="C831" s="9">
        <v>34.9</v>
      </c>
      <c r="D831">
        <v>6.4</v>
      </c>
      <c r="E831">
        <v>167</v>
      </c>
      <c r="F831">
        <v>17</v>
      </c>
      <c r="G831">
        <v>292.60000000000002</v>
      </c>
      <c r="H831">
        <v>272.8</v>
      </c>
      <c r="I831">
        <v>750.5</v>
      </c>
      <c r="J831">
        <f t="shared" si="410"/>
        <v>4261.7000000000007</v>
      </c>
      <c r="L831">
        <f t="shared" si="411"/>
        <v>0</v>
      </c>
      <c r="M831">
        <f t="shared" si="412"/>
        <v>0</v>
      </c>
      <c r="N831">
        <f t="shared" si="413"/>
        <v>0</v>
      </c>
      <c r="O831">
        <f t="shared" si="414"/>
        <v>0</v>
      </c>
      <c r="P831">
        <f t="shared" si="415"/>
        <v>0</v>
      </c>
      <c r="Q831">
        <f t="shared" si="416"/>
        <v>0</v>
      </c>
      <c r="R831">
        <f t="shared" si="417"/>
        <v>0</v>
      </c>
      <c r="S831">
        <f t="shared" si="418"/>
        <v>0</v>
      </c>
      <c r="T831">
        <f t="shared" si="419"/>
        <v>0</v>
      </c>
    </row>
    <row r="832" spans="1:20" x14ac:dyDescent="0.4">
      <c r="A832" t="s">
        <v>25</v>
      </c>
      <c r="C832" s="9">
        <v>35.1</v>
      </c>
      <c r="D832">
        <v>8.6999999999999993</v>
      </c>
      <c r="E832">
        <v>165</v>
      </c>
      <c r="F832">
        <v>2</v>
      </c>
      <c r="G832">
        <v>271.7</v>
      </c>
      <c r="H832">
        <v>266.10000000000002</v>
      </c>
      <c r="I832">
        <v>1023.2</v>
      </c>
      <c r="J832">
        <f t="shared" si="410"/>
        <v>4283.5999999999995</v>
      </c>
      <c r="L832">
        <f t="shared" si="411"/>
        <v>0</v>
      </c>
      <c r="M832">
        <f t="shared" si="412"/>
        <v>0</v>
      </c>
      <c r="N832">
        <f t="shared" si="413"/>
        <v>0</v>
      </c>
      <c r="O832">
        <f t="shared" si="414"/>
        <v>0</v>
      </c>
      <c r="P832">
        <f t="shared" si="415"/>
        <v>0</v>
      </c>
      <c r="Q832">
        <f t="shared" si="416"/>
        <v>0</v>
      </c>
      <c r="R832">
        <f t="shared" si="417"/>
        <v>0</v>
      </c>
      <c r="S832">
        <f t="shared" si="418"/>
        <v>0</v>
      </c>
      <c r="T832">
        <f t="shared" si="419"/>
        <v>0</v>
      </c>
    </row>
    <row r="833" spans="1:20" x14ac:dyDescent="0.4">
      <c r="A833" t="s">
        <v>26</v>
      </c>
      <c r="C833" s="9">
        <v>55.1</v>
      </c>
      <c r="D833">
        <v>20.7</v>
      </c>
      <c r="E833">
        <v>158</v>
      </c>
      <c r="F833">
        <v>5</v>
      </c>
      <c r="G833">
        <v>304.8</v>
      </c>
      <c r="H833">
        <v>290.3</v>
      </c>
      <c r="I833">
        <v>878.8</v>
      </c>
      <c r="J833">
        <f t="shared" si="410"/>
        <v>4536.4000000000005</v>
      </c>
      <c r="L833">
        <f t="shared" si="411"/>
        <v>0</v>
      </c>
      <c r="M833">
        <f t="shared" si="412"/>
        <v>0</v>
      </c>
      <c r="N833">
        <f t="shared" si="413"/>
        <v>0</v>
      </c>
      <c r="O833">
        <f t="shared" si="414"/>
        <v>0</v>
      </c>
      <c r="P833">
        <f t="shared" si="415"/>
        <v>0</v>
      </c>
      <c r="Q833">
        <f t="shared" si="416"/>
        <v>0</v>
      </c>
      <c r="R833">
        <f t="shared" si="417"/>
        <v>0</v>
      </c>
      <c r="S833">
        <f t="shared" si="418"/>
        <v>0</v>
      </c>
      <c r="T833">
        <f t="shared" si="419"/>
        <v>0</v>
      </c>
    </row>
    <row r="834" spans="1:20" x14ac:dyDescent="0.4">
      <c r="A834" t="s">
        <v>27</v>
      </c>
      <c r="C834" s="9" t="s">
        <v>74</v>
      </c>
      <c r="D834" t="s">
        <v>74</v>
      </c>
      <c r="E834" t="s">
        <v>74</v>
      </c>
      <c r="F834" t="s">
        <v>74</v>
      </c>
      <c r="G834" t="s">
        <v>74</v>
      </c>
      <c r="H834" t="s">
        <v>74</v>
      </c>
      <c r="I834" t="s">
        <v>74</v>
      </c>
      <c r="J834" t="e">
        <f t="shared" si="410"/>
        <v>#VALUE!</v>
      </c>
      <c r="L834">
        <f t="shared" si="411"/>
        <v>0</v>
      </c>
      <c r="M834">
        <f t="shared" si="412"/>
        <v>0</v>
      </c>
      <c r="N834">
        <f t="shared" si="413"/>
        <v>0</v>
      </c>
      <c r="O834">
        <f t="shared" si="414"/>
        <v>0</v>
      </c>
      <c r="P834">
        <f t="shared" si="415"/>
        <v>0</v>
      </c>
      <c r="Q834">
        <f t="shared" si="416"/>
        <v>0</v>
      </c>
      <c r="R834">
        <f t="shared" si="417"/>
        <v>0</v>
      </c>
      <c r="S834">
        <f t="shared" si="418"/>
        <v>0</v>
      </c>
      <c r="T834">
        <f t="shared" si="419"/>
        <v>0</v>
      </c>
    </row>
    <row r="835" spans="1:20" x14ac:dyDescent="0.4">
      <c r="A835" t="s">
        <v>28</v>
      </c>
      <c r="C835" s="9">
        <v>35.700000000000003</v>
      </c>
      <c r="D835">
        <v>7.1</v>
      </c>
      <c r="E835">
        <v>165</v>
      </c>
      <c r="F835">
        <v>7</v>
      </c>
      <c r="G835">
        <v>229.6</v>
      </c>
      <c r="H835">
        <v>218.3</v>
      </c>
      <c r="I835">
        <v>483</v>
      </c>
      <c r="J835">
        <f t="shared" si="410"/>
        <v>3238.2</v>
      </c>
      <c r="L835">
        <f t="shared" si="411"/>
        <v>0</v>
      </c>
      <c r="M835">
        <f t="shared" si="412"/>
        <v>0</v>
      </c>
      <c r="N835">
        <f t="shared" si="413"/>
        <v>0</v>
      </c>
      <c r="O835">
        <f t="shared" si="414"/>
        <v>0</v>
      </c>
      <c r="P835">
        <f t="shared" si="415"/>
        <v>0</v>
      </c>
      <c r="Q835">
        <f t="shared" si="416"/>
        <v>0</v>
      </c>
      <c r="R835">
        <f t="shared" si="417"/>
        <v>0</v>
      </c>
      <c r="S835">
        <f t="shared" si="418"/>
        <v>0</v>
      </c>
      <c r="T835">
        <f t="shared" si="419"/>
        <v>0</v>
      </c>
    </row>
    <row r="836" spans="1:20" x14ac:dyDescent="0.4">
      <c r="A836" t="s">
        <v>29</v>
      </c>
      <c r="C836" s="9">
        <v>42</v>
      </c>
      <c r="D836">
        <v>16.600000000000001</v>
      </c>
      <c r="E836">
        <v>172</v>
      </c>
      <c r="F836">
        <v>1</v>
      </c>
      <c r="G836">
        <v>223.1</v>
      </c>
      <c r="H836">
        <v>221.3</v>
      </c>
      <c r="I836">
        <v>956.3</v>
      </c>
      <c r="J836">
        <f t="shared" si="410"/>
        <v>3633.5</v>
      </c>
      <c r="L836">
        <f t="shared" si="411"/>
        <v>0</v>
      </c>
      <c r="M836">
        <f t="shared" si="412"/>
        <v>0</v>
      </c>
      <c r="N836">
        <f t="shared" si="413"/>
        <v>0</v>
      </c>
      <c r="O836">
        <f t="shared" si="414"/>
        <v>0</v>
      </c>
      <c r="P836">
        <f t="shared" si="415"/>
        <v>0</v>
      </c>
      <c r="Q836">
        <f t="shared" si="416"/>
        <v>0</v>
      </c>
      <c r="R836">
        <f t="shared" si="417"/>
        <v>0</v>
      </c>
      <c r="S836">
        <f t="shared" si="418"/>
        <v>0</v>
      </c>
      <c r="T836">
        <f t="shared" si="419"/>
        <v>0</v>
      </c>
    </row>
    <row r="837" spans="1:20" x14ac:dyDescent="0.4">
      <c r="A837" t="s">
        <v>30</v>
      </c>
      <c r="C837" s="9">
        <v>47.7</v>
      </c>
      <c r="D837">
        <v>14.6</v>
      </c>
      <c r="E837">
        <v>167</v>
      </c>
      <c r="F837">
        <v>3</v>
      </c>
      <c r="G837">
        <v>275.2</v>
      </c>
      <c r="H837">
        <v>256.8</v>
      </c>
      <c r="I837">
        <v>765.5</v>
      </c>
      <c r="J837">
        <f t="shared" si="410"/>
        <v>4067.8999999999996</v>
      </c>
      <c r="L837">
        <f t="shared" si="411"/>
        <v>0</v>
      </c>
      <c r="M837">
        <f t="shared" si="412"/>
        <v>0</v>
      </c>
      <c r="N837">
        <f t="shared" si="413"/>
        <v>0</v>
      </c>
      <c r="O837">
        <f t="shared" si="414"/>
        <v>0</v>
      </c>
      <c r="P837">
        <f t="shared" si="415"/>
        <v>0</v>
      </c>
      <c r="Q837">
        <f t="shared" si="416"/>
        <v>0</v>
      </c>
      <c r="R837">
        <f t="shared" si="417"/>
        <v>0</v>
      </c>
      <c r="S837">
        <f t="shared" si="418"/>
        <v>0</v>
      </c>
      <c r="T837">
        <f t="shared" si="419"/>
        <v>0</v>
      </c>
    </row>
    <row r="838" spans="1:20" x14ac:dyDescent="0.4">
      <c r="A838" t="s">
        <v>31</v>
      </c>
      <c r="C838" s="9">
        <v>44.6</v>
      </c>
      <c r="D838">
        <v>8.5</v>
      </c>
      <c r="E838">
        <v>168</v>
      </c>
      <c r="F838">
        <v>7</v>
      </c>
      <c r="G838">
        <v>230.1</v>
      </c>
      <c r="H838">
        <v>213.1</v>
      </c>
      <c r="I838">
        <v>479.6</v>
      </c>
      <c r="J838">
        <f t="shared" si="410"/>
        <v>3240.7999999999997</v>
      </c>
      <c r="L838">
        <f t="shared" si="411"/>
        <v>0</v>
      </c>
      <c r="M838">
        <f t="shared" si="412"/>
        <v>0</v>
      </c>
      <c r="N838">
        <f t="shared" si="413"/>
        <v>0</v>
      </c>
      <c r="O838">
        <f t="shared" si="414"/>
        <v>0</v>
      </c>
      <c r="P838">
        <f t="shared" si="415"/>
        <v>0</v>
      </c>
      <c r="Q838">
        <f t="shared" si="416"/>
        <v>0</v>
      </c>
      <c r="R838">
        <f t="shared" si="417"/>
        <v>0</v>
      </c>
      <c r="S838">
        <f t="shared" si="418"/>
        <v>0</v>
      </c>
      <c r="T838">
        <f t="shared" si="419"/>
        <v>0</v>
      </c>
    </row>
    <row r="839" spans="1:20" x14ac:dyDescent="0.4">
      <c r="A839" t="s">
        <v>32</v>
      </c>
      <c r="C839" s="9">
        <v>50.1</v>
      </c>
      <c r="D839">
        <v>8.3000000000000007</v>
      </c>
      <c r="E839">
        <v>169</v>
      </c>
      <c r="F839">
        <v>3</v>
      </c>
      <c r="G839">
        <v>197.7</v>
      </c>
      <c r="H839">
        <v>193.8</v>
      </c>
      <c r="I839">
        <v>509.1</v>
      </c>
      <c r="J839">
        <f t="shared" si="410"/>
        <v>2881.4999999999995</v>
      </c>
      <c r="L839">
        <f t="shared" si="411"/>
        <v>0</v>
      </c>
      <c r="M839">
        <f t="shared" si="412"/>
        <v>0</v>
      </c>
      <c r="N839">
        <f t="shared" si="413"/>
        <v>0</v>
      </c>
      <c r="O839">
        <f t="shared" si="414"/>
        <v>0</v>
      </c>
      <c r="P839">
        <f t="shared" si="415"/>
        <v>0</v>
      </c>
      <c r="Q839">
        <f t="shared" si="416"/>
        <v>0</v>
      </c>
      <c r="R839">
        <f t="shared" si="417"/>
        <v>0</v>
      </c>
      <c r="S839">
        <f t="shared" si="418"/>
        <v>0</v>
      </c>
      <c r="T839">
        <f t="shared" si="419"/>
        <v>0</v>
      </c>
    </row>
    <row r="840" spans="1:20" x14ac:dyDescent="0.4">
      <c r="A840" t="s">
        <v>39</v>
      </c>
      <c r="C840" s="9">
        <v>50.5</v>
      </c>
      <c r="D840">
        <v>12</v>
      </c>
      <c r="E840">
        <v>149</v>
      </c>
      <c r="F840">
        <v>0</v>
      </c>
      <c r="G840">
        <v>160</v>
      </c>
      <c r="H840">
        <v>160</v>
      </c>
      <c r="I840">
        <v>442.5</v>
      </c>
      <c r="J840">
        <f t="shared" si="410"/>
        <v>2362.5</v>
      </c>
      <c r="L840">
        <f t="shared" si="411"/>
        <v>0</v>
      </c>
      <c r="M840">
        <f t="shared" si="412"/>
        <v>0</v>
      </c>
      <c r="N840">
        <f t="shared" si="413"/>
        <v>0</v>
      </c>
      <c r="O840">
        <f t="shared" si="414"/>
        <v>0</v>
      </c>
      <c r="P840">
        <f t="shared" si="415"/>
        <v>0</v>
      </c>
      <c r="Q840">
        <f t="shared" si="416"/>
        <v>0</v>
      </c>
      <c r="R840">
        <f t="shared" si="417"/>
        <v>0</v>
      </c>
      <c r="S840">
        <f t="shared" si="418"/>
        <v>0</v>
      </c>
      <c r="T840">
        <f t="shared" si="419"/>
        <v>0</v>
      </c>
    </row>
    <row r="842" spans="1:20" x14ac:dyDescent="0.4">
      <c r="M842">
        <f>SUM(M824:M840)</f>
        <v>0</v>
      </c>
      <c r="N842">
        <f>SUM(N824:N840)</f>
        <v>0</v>
      </c>
      <c r="O842">
        <f>SUM(O824:O840)</f>
        <v>0</v>
      </c>
      <c r="P842">
        <f>SUM(P824:P840)</f>
        <v>0</v>
      </c>
      <c r="Q842">
        <f>SUM(Q824:Q840)*1000</f>
        <v>0</v>
      </c>
      <c r="R842">
        <f>SUM(R824:R840)*1000</f>
        <v>0</v>
      </c>
      <c r="S842">
        <f>SUM(S824:S840)*1000</f>
        <v>0</v>
      </c>
      <c r="T842">
        <f>SUM(T824:T840)*1000</f>
        <v>0</v>
      </c>
    </row>
    <row r="843" spans="1:20" x14ac:dyDescent="0.4">
      <c r="A843" t="s">
        <v>171</v>
      </c>
      <c r="L843" t="s">
        <v>78</v>
      </c>
    </row>
    <row r="844" spans="1:20" x14ac:dyDescent="0.4">
      <c r="A844" t="s">
        <v>16</v>
      </c>
      <c r="C844" s="9">
        <v>50.1</v>
      </c>
      <c r="D844">
        <v>9.3000000000000007</v>
      </c>
      <c r="E844">
        <v>164</v>
      </c>
      <c r="F844">
        <v>15</v>
      </c>
      <c r="G844">
        <v>1051.3</v>
      </c>
      <c r="H844">
        <v>907.5</v>
      </c>
      <c r="I844">
        <v>1281</v>
      </c>
      <c r="J844">
        <f t="shared" ref="J844:J860" si="420">(G844*12)+I844</f>
        <v>13896.599999999999</v>
      </c>
      <c r="L844">
        <f>IF(AND($F$1=A844,$M$1=$A$843),A844,0)</f>
        <v>0</v>
      </c>
      <c r="M844">
        <f>IFERROR(VLOOKUP(L844,$A$843:$J$860,3,FALSE),0)</f>
        <v>0</v>
      </c>
      <c r="N844">
        <f>IFERROR(VLOOKUP(L844,$A$843:$J$860,4,FALSE),0)</f>
        <v>0</v>
      </c>
      <c r="O844">
        <f>IFERROR(VLOOKUP(L844,$A$843:$J$860,5,FALSE),0)</f>
        <v>0</v>
      </c>
      <c r="P844">
        <f>IFERROR(VLOOKUP(L844,$A$843:$J$860,6,FALSE),0)</f>
        <v>0</v>
      </c>
      <c r="Q844">
        <f>IFERROR(VLOOKUP(L844,$A$843:$J$860,7,FALSE),0)</f>
        <v>0</v>
      </c>
      <c r="R844">
        <f>IFERROR(VLOOKUP(L844,$A$843:$J$860,8,FALSE),0)</f>
        <v>0</v>
      </c>
      <c r="S844">
        <f>IFERROR(VLOOKUP(L844,$A$843:$J$860,9,FALSE),0)</f>
        <v>0</v>
      </c>
      <c r="T844">
        <f>IFERROR(VLOOKUP(L844,$A$843:$J$860,10,FALSE),0)</f>
        <v>0</v>
      </c>
    </row>
    <row r="845" spans="1:20" x14ac:dyDescent="0.4">
      <c r="A845" t="s">
        <v>17</v>
      </c>
      <c r="C845" s="9">
        <v>48</v>
      </c>
      <c r="D845">
        <v>14.1</v>
      </c>
      <c r="E845">
        <v>171</v>
      </c>
      <c r="F845">
        <v>0</v>
      </c>
      <c r="G845">
        <v>992.8</v>
      </c>
      <c r="H845">
        <v>992.8</v>
      </c>
      <c r="I845">
        <v>26.6</v>
      </c>
      <c r="J845">
        <f t="shared" si="420"/>
        <v>11940.199999999999</v>
      </c>
      <c r="L845">
        <f t="shared" ref="L845:L860" si="421">IF(AND($F$1=A845,$M$1=$A$843),A845,0)</f>
        <v>0</v>
      </c>
      <c r="M845">
        <f t="shared" ref="M845:M860" si="422">IFERROR(VLOOKUP(L845,$A$843:$J$860,3,FALSE),0)</f>
        <v>0</v>
      </c>
      <c r="N845">
        <f t="shared" ref="N845:N860" si="423">IFERROR(VLOOKUP(L845,$A$843:$J$860,4,FALSE),0)</f>
        <v>0</v>
      </c>
      <c r="O845">
        <f t="shared" ref="O845:O860" si="424">IFERROR(VLOOKUP(L845,$A$843:$J$860,5,FALSE),0)</f>
        <v>0</v>
      </c>
      <c r="P845">
        <f t="shared" ref="P845:P860" si="425">IFERROR(VLOOKUP(L845,$A$843:$J$860,6,FALSE),0)</f>
        <v>0</v>
      </c>
      <c r="Q845">
        <f t="shared" ref="Q845:Q860" si="426">IFERROR(VLOOKUP(L845,$A$843:$J$860,7,FALSE),0)</f>
        <v>0</v>
      </c>
      <c r="R845">
        <f t="shared" ref="R845:R860" si="427">IFERROR(VLOOKUP(L845,$A$843:$J$860,8,FALSE),0)</f>
        <v>0</v>
      </c>
      <c r="S845">
        <f t="shared" ref="S845:S860" si="428">IFERROR(VLOOKUP(L845,$A$843:$J$860,9,FALSE),0)</f>
        <v>0</v>
      </c>
      <c r="T845">
        <f t="shared" ref="T845:T860" si="429">IFERROR(VLOOKUP(L845,$A$843:$J$860,10,FALSE),0)</f>
        <v>0</v>
      </c>
    </row>
    <row r="846" spans="1:20" x14ac:dyDescent="0.4">
      <c r="A846" t="s">
        <v>18</v>
      </c>
      <c r="C846" s="9">
        <v>37.799999999999997</v>
      </c>
      <c r="D846">
        <v>5.8</v>
      </c>
      <c r="E846">
        <v>177</v>
      </c>
      <c r="F846">
        <v>5</v>
      </c>
      <c r="G846">
        <v>376.8</v>
      </c>
      <c r="H846">
        <v>367</v>
      </c>
      <c r="I846">
        <v>737.5</v>
      </c>
      <c r="J846">
        <f t="shared" si="420"/>
        <v>5259.1</v>
      </c>
      <c r="L846">
        <f t="shared" si="421"/>
        <v>0</v>
      </c>
      <c r="M846">
        <f t="shared" si="422"/>
        <v>0</v>
      </c>
      <c r="N846">
        <f t="shared" si="423"/>
        <v>0</v>
      </c>
      <c r="O846">
        <f t="shared" si="424"/>
        <v>0</v>
      </c>
      <c r="P846">
        <f t="shared" si="425"/>
        <v>0</v>
      </c>
      <c r="Q846">
        <f t="shared" si="426"/>
        <v>0</v>
      </c>
      <c r="R846">
        <f t="shared" si="427"/>
        <v>0</v>
      </c>
      <c r="S846">
        <f t="shared" si="428"/>
        <v>0</v>
      </c>
      <c r="T846">
        <f t="shared" si="429"/>
        <v>0</v>
      </c>
    </row>
    <row r="847" spans="1:20" x14ac:dyDescent="0.4">
      <c r="A847" t="s">
        <v>19</v>
      </c>
      <c r="C847" s="9">
        <v>44.4</v>
      </c>
      <c r="D847">
        <v>5.4</v>
      </c>
      <c r="E847">
        <v>158</v>
      </c>
      <c r="F847">
        <v>12</v>
      </c>
      <c r="G847">
        <v>290.89999999999998</v>
      </c>
      <c r="H847">
        <v>268.8</v>
      </c>
      <c r="I847">
        <v>66.7</v>
      </c>
      <c r="J847">
        <f t="shared" si="420"/>
        <v>3557.4999999999995</v>
      </c>
      <c r="L847">
        <f t="shared" si="421"/>
        <v>0</v>
      </c>
      <c r="M847">
        <f t="shared" si="422"/>
        <v>0</v>
      </c>
      <c r="N847">
        <f t="shared" si="423"/>
        <v>0</v>
      </c>
      <c r="O847">
        <f t="shared" si="424"/>
        <v>0</v>
      </c>
      <c r="P847">
        <f t="shared" si="425"/>
        <v>0</v>
      </c>
      <c r="Q847">
        <f t="shared" si="426"/>
        <v>0</v>
      </c>
      <c r="R847">
        <f t="shared" si="427"/>
        <v>0</v>
      </c>
      <c r="S847">
        <f t="shared" si="428"/>
        <v>0</v>
      </c>
      <c r="T847">
        <f t="shared" si="429"/>
        <v>0</v>
      </c>
    </row>
    <row r="848" spans="1:20" x14ac:dyDescent="0.4">
      <c r="A848" t="s">
        <v>21</v>
      </c>
      <c r="C848" s="9">
        <v>40.5</v>
      </c>
      <c r="D848">
        <v>9.1999999999999993</v>
      </c>
      <c r="E848">
        <v>159</v>
      </c>
      <c r="F848">
        <v>4</v>
      </c>
      <c r="G848">
        <v>319.3</v>
      </c>
      <c r="H848">
        <v>301.10000000000002</v>
      </c>
      <c r="I848">
        <v>766.8</v>
      </c>
      <c r="J848">
        <f t="shared" si="420"/>
        <v>4598.4000000000005</v>
      </c>
      <c r="L848">
        <f t="shared" si="421"/>
        <v>0</v>
      </c>
      <c r="M848">
        <f t="shared" si="422"/>
        <v>0</v>
      </c>
      <c r="N848">
        <f t="shared" si="423"/>
        <v>0</v>
      </c>
      <c r="O848">
        <f t="shared" si="424"/>
        <v>0</v>
      </c>
      <c r="P848">
        <f t="shared" si="425"/>
        <v>0</v>
      </c>
      <c r="Q848">
        <f t="shared" si="426"/>
        <v>0</v>
      </c>
      <c r="R848">
        <f t="shared" si="427"/>
        <v>0</v>
      </c>
      <c r="S848">
        <f t="shared" si="428"/>
        <v>0</v>
      </c>
      <c r="T848">
        <f t="shared" si="429"/>
        <v>0</v>
      </c>
    </row>
    <row r="849" spans="1:20" x14ac:dyDescent="0.4">
      <c r="A849" t="s">
        <v>22</v>
      </c>
      <c r="C849" s="9">
        <v>49.2</v>
      </c>
      <c r="D849">
        <v>11.9</v>
      </c>
      <c r="E849">
        <v>168</v>
      </c>
      <c r="F849">
        <v>1</v>
      </c>
      <c r="G849">
        <v>246.2</v>
      </c>
      <c r="H849">
        <v>239.6</v>
      </c>
      <c r="I849">
        <v>515.70000000000005</v>
      </c>
      <c r="J849">
        <f t="shared" si="420"/>
        <v>3470.0999999999995</v>
      </c>
      <c r="L849">
        <f t="shared" si="421"/>
        <v>0</v>
      </c>
      <c r="M849">
        <f t="shared" si="422"/>
        <v>0</v>
      </c>
      <c r="N849">
        <f t="shared" si="423"/>
        <v>0</v>
      </c>
      <c r="O849">
        <f t="shared" si="424"/>
        <v>0</v>
      </c>
      <c r="P849">
        <f t="shared" si="425"/>
        <v>0</v>
      </c>
      <c r="Q849">
        <f t="shared" si="426"/>
        <v>0</v>
      </c>
      <c r="R849">
        <f t="shared" si="427"/>
        <v>0</v>
      </c>
      <c r="S849">
        <f t="shared" si="428"/>
        <v>0</v>
      </c>
      <c r="T849">
        <f t="shared" si="429"/>
        <v>0</v>
      </c>
    </row>
    <row r="850" spans="1:20" x14ac:dyDescent="0.4">
      <c r="A850" t="s">
        <v>23</v>
      </c>
      <c r="C850" s="9">
        <v>36.700000000000003</v>
      </c>
      <c r="D850">
        <v>13</v>
      </c>
      <c r="E850">
        <v>164</v>
      </c>
      <c r="F850">
        <v>9</v>
      </c>
      <c r="G850">
        <v>358.4</v>
      </c>
      <c r="H850">
        <v>330.5</v>
      </c>
      <c r="I850">
        <v>1027.5999999999999</v>
      </c>
      <c r="J850">
        <f t="shared" si="420"/>
        <v>5328.4</v>
      </c>
      <c r="L850">
        <f t="shared" si="421"/>
        <v>0</v>
      </c>
      <c r="M850">
        <f t="shared" si="422"/>
        <v>0</v>
      </c>
      <c r="N850">
        <f t="shared" si="423"/>
        <v>0</v>
      </c>
      <c r="O850">
        <f t="shared" si="424"/>
        <v>0</v>
      </c>
      <c r="P850">
        <f t="shared" si="425"/>
        <v>0</v>
      </c>
      <c r="Q850">
        <f t="shared" si="426"/>
        <v>0</v>
      </c>
      <c r="R850">
        <f t="shared" si="427"/>
        <v>0</v>
      </c>
      <c r="S850">
        <f t="shared" si="428"/>
        <v>0</v>
      </c>
      <c r="T850">
        <f t="shared" si="429"/>
        <v>0</v>
      </c>
    </row>
    <row r="851" spans="1:20" x14ac:dyDescent="0.4">
      <c r="A851" t="s">
        <v>24</v>
      </c>
      <c r="C851" s="9">
        <v>42.6</v>
      </c>
      <c r="D851">
        <v>10.3</v>
      </c>
      <c r="E851">
        <v>163</v>
      </c>
      <c r="F851">
        <v>3</v>
      </c>
      <c r="G851">
        <v>254.6</v>
      </c>
      <c r="H851">
        <v>244</v>
      </c>
      <c r="I851">
        <v>672.1</v>
      </c>
      <c r="J851">
        <f t="shared" si="420"/>
        <v>3727.2999999999997</v>
      </c>
      <c r="L851">
        <f t="shared" si="421"/>
        <v>0</v>
      </c>
      <c r="M851">
        <f t="shared" si="422"/>
        <v>0</v>
      </c>
      <c r="N851">
        <f t="shared" si="423"/>
        <v>0</v>
      </c>
      <c r="O851">
        <f t="shared" si="424"/>
        <v>0</v>
      </c>
      <c r="P851">
        <f t="shared" si="425"/>
        <v>0</v>
      </c>
      <c r="Q851">
        <f t="shared" si="426"/>
        <v>0</v>
      </c>
      <c r="R851">
        <f t="shared" si="427"/>
        <v>0</v>
      </c>
      <c r="S851">
        <f t="shared" si="428"/>
        <v>0</v>
      </c>
      <c r="T851">
        <f t="shared" si="429"/>
        <v>0</v>
      </c>
    </row>
    <row r="852" spans="1:20" x14ac:dyDescent="0.4">
      <c r="A852" t="s">
        <v>25</v>
      </c>
      <c r="C852" s="9">
        <v>31.9</v>
      </c>
      <c r="D852">
        <v>5.6</v>
      </c>
      <c r="E852">
        <v>168</v>
      </c>
      <c r="F852">
        <v>4</v>
      </c>
      <c r="G852">
        <v>273.60000000000002</v>
      </c>
      <c r="H852">
        <v>266.2</v>
      </c>
      <c r="I852">
        <v>491.9</v>
      </c>
      <c r="J852">
        <f t="shared" si="420"/>
        <v>3775.1000000000004</v>
      </c>
      <c r="L852">
        <f t="shared" si="421"/>
        <v>0</v>
      </c>
      <c r="M852">
        <f t="shared" si="422"/>
        <v>0</v>
      </c>
      <c r="N852">
        <f t="shared" si="423"/>
        <v>0</v>
      </c>
      <c r="O852">
        <f t="shared" si="424"/>
        <v>0</v>
      </c>
      <c r="P852">
        <f t="shared" si="425"/>
        <v>0</v>
      </c>
      <c r="Q852">
        <f t="shared" si="426"/>
        <v>0</v>
      </c>
      <c r="R852">
        <f t="shared" si="427"/>
        <v>0</v>
      </c>
      <c r="S852">
        <f t="shared" si="428"/>
        <v>0</v>
      </c>
      <c r="T852">
        <f t="shared" si="429"/>
        <v>0</v>
      </c>
    </row>
    <row r="853" spans="1:20" x14ac:dyDescent="0.4">
      <c r="A853" t="s">
        <v>26</v>
      </c>
      <c r="C853" s="9">
        <v>41.5</v>
      </c>
      <c r="D853">
        <v>10.6</v>
      </c>
      <c r="E853">
        <v>171</v>
      </c>
      <c r="F853">
        <v>5</v>
      </c>
      <c r="G853">
        <v>277</v>
      </c>
      <c r="H853">
        <v>268.5</v>
      </c>
      <c r="I853">
        <v>332.7</v>
      </c>
      <c r="J853">
        <f t="shared" si="420"/>
        <v>3656.7</v>
      </c>
      <c r="L853">
        <f t="shared" si="421"/>
        <v>0</v>
      </c>
      <c r="M853">
        <f t="shared" si="422"/>
        <v>0</v>
      </c>
      <c r="N853">
        <f t="shared" si="423"/>
        <v>0</v>
      </c>
      <c r="O853">
        <f t="shared" si="424"/>
        <v>0</v>
      </c>
      <c r="P853">
        <f t="shared" si="425"/>
        <v>0</v>
      </c>
      <c r="Q853">
        <f t="shared" si="426"/>
        <v>0</v>
      </c>
      <c r="R853">
        <f t="shared" si="427"/>
        <v>0</v>
      </c>
      <c r="S853">
        <f t="shared" si="428"/>
        <v>0</v>
      </c>
      <c r="T853">
        <f t="shared" si="429"/>
        <v>0</v>
      </c>
    </row>
    <row r="854" spans="1:20" x14ac:dyDescent="0.4">
      <c r="A854" t="s">
        <v>27</v>
      </c>
      <c r="C854" s="9">
        <v>52.3</v>
      </c>
      <c r="D854">
        <v>17.5</v>
      </c>
      <c r="E854">
        <v>176</v>
      </c>
      <c r="F854">
        <v>0</v>
      </c>
      <c r="G854">
        <v>309.8</v>
      </c>
      <c r="H854">
        <v>309.60000000000002</v>
      </c>
      <c r="I854">
        <v>459.3</v>
      </c>
      <c r="J854">
        <f t="shared" si="420"/>
        <v>4176.9000000000005</v>
      </c>
      <c r="L854">
        <f t="shared" si="421"/>
        <v>0</v>
      </c>
      <c r="M854">
        <f t="shared" si="422"/>
        <v>0</v>
      </c>
      <c r="N854">
        <f t="shared" si="423"/>
        <v>0</v>
      </c>
      <c r="O854">
        <f t="shared" si="424"/>
        <v>0</v>
      </c>
      <c r="P854">
        <f t="shared" si="425"/>
        <v>0</v>
      </c>
      <c r="Q854">
        <f t="shared" si="426"/>
        <v>0</v>
      </c>
      <c r="R854">
        <f t="shared" si="427"/>
        <v>0</v>
      </c>
      <c r="S854">
        <f t="shared" si="428"/>
        <v>0</v>
      </c>
      <c r="T854">
        <f t="shared" si="429"/>
        <v>0</v>
      </c>
    </row>
    <row r="855" spans="1:20" x14ac:dyDescent="0.4">
      <c r="A855" t="s">
        <v>28</v>
      </c>
      <c r="C855" s="9">
        <v>37.200000000000003</v>
      </c>
      <c r="D855">
        <v>8.1999999999999993</v>
      </c>
      <c r="E855">
        <v>169</v>
      </c>
      <c r="F855">
        <v>5</v>
      </c>
      <c r="G855">
        <v>235.1</v>
      </c>
      <c r="H855">
        <v>228.2</v>
      </c>
      <c r="I855">
        <v>591.4</v>
      </c>
      <c r="J855">
        <f t="shared" si="420"/>
        <v>3412.6</v>
      </c>
      <c r="L855">
        <f t="shared" si="421"/>
        <v>0</v>
      </c>
      <c r="M855">
        <f t="shared" si="422"/>
        <v>0</v>
      </c>
      <c r="N855">
        <f t="shared" si="423"/>
        <v>0</v>
      </c>
      <c r="O855">
        <f t="shared" si="424"/>
        <v>0</v>
      </c>
      <c r="P855">
        <f t="shared" si="425"/>
        <v>0</v>
      </c>
      <c r="Q855">
        <f t="shared" si="426"/>
        <v>0</v>
      </c>
      <c r="R855">
        <f t="shared" si="427"/>
        <v>0</v>
      </c>
      <c r="S855">
        <f t="shared" si="428"/>
        <v>0</v>
      </c>
      <c r="T855">
        <f t="shared" si="429"/>
        <v>0</v>
      </c>
    </row>
    <row r="856" spans="1:20" x14ac:dyDescent="0.4">
      <c r="A856" t="s">
        <v>29</v>
      </c>
      <c r="C856" s="9">
        <v>44</v>
      </c>
      <c r="D856">
        <v>14.1</v>
      </c>
      <c r="E856">
        <v>178</v>
      </c>
      <c r="F856">
        <v>2</v>
      </c>
      <c r="G856">
        <v>232.1</v>
      </c>
      <c r="H856">
        <v>228.3</v>
      </c>
      <c r="I856">
        <v>711.9</v>
      </c>
      <c r="J856">
        <f t="shared" si="420"/>
        <v>3497.1</v>
      </c>
      <c r="L856">
        <f t="shared" si="421"/>
        <v>0</v>
      </c>
      <c r="M856">
        <f t="shared" si="422"/>
        <v>0</v>
      </c>
      <c r="N856">
        <f t="shared" si="423"/>
        <v>0</v>
      </c>
      <c r="O856">
        <f t="shared" si="424"/>
        <v>0</v>
      </c>
      <c r="P856">
        <f t="shared" si="425"/>
        <v>0</v>
      </c>
      <c r="Q856">
        <f t="shared" si="426"/>
        <v>0</v>
      </c>
      <c r="R856">
        <f t="shared" si="427"/>
        <v>0</v>
      </c>
      <c r="S856">
        <f t="shared" si="428"/>
        <v>0</v>
      </c>
      <c r="T856">
        <f t="shared" si="429"/>
        <v>0</v>
      </c>
    </row>
    <row r="857" spans="1:20" x14ac:dyDescent="0.4">
      <c r="A857" t="s">
        <v>30</v>
      </c>
      <c r="C857" s="9">
        <v>55.1</v>
      </c>
      <c r="D857">
        <v>11.8</v>
      </c>
      <c r="E857">
        <v>171</v>
      </c>
      <c r="F857">
        <v>1</v>
      </c>
      <c r="G857">
        <v>245.2</v>
      </c>
      <c r="H857">
        <v>243.5</v>
      </c>
      <c r="I857">
        <v>550.1</v>
      </c>
      <c r="J857">
        <f t="shared" si="420"/>
        <v>3492.4999999999995</v>
      </c>
      <c r="L857">
        <f t="shared" si="421"/>
        <v>0</v>
      </c>
      <c r="M857">
        <f t="shared" si="422"/>
        <v>0</v>
      </c>
      <c r="N857">
        <f t="shared" si="423"/>
        <v>0</v>
      </c>
      <c r="O857">
        <f t="shared" si="424"/>
        <v>0</v>
      </c>
      <c r="P857">
        <f t="shared" si="425"/>
        <v>0</v>
      </c>
      <c r="Q857">
        <f t="shared" si="426"/>
        <v>0</v>
      </c>
      <c r="R857">
        <f t="shared" si="427"/>
        <v>0</v>
      </c>
      <c r="S857">
        <f t="shared" si="428"/>
        <v>0</v>
      </c>
      <c r="T857">
        <f t="shared" si="429"/>
        <v>0</v>
      </c>
    </row>
    <row r="858" spans="1:20" x14ac:dyDescent="0.4">
      <c r="A858" t="s">
        <v>31</v>
      </c>
      <c r="C858" s="9">
        <v>44.5</v>
      </c>
      <c r="D858">
        <v>8.9</v>
      </c>
      <c r="E858">
        <v>167</v>
      </c>
      <c r="F858">
        <v>2</v>
      </c>
      <c r="G858">
        <v>231.2</v>
      </c>
      <c r="H858">
        <v>219.6</v>
      </c>
      <c r="I858">
        <v>477.8</v>
      </c>
      <c r="J858">
        <f t="shared" si="420"/>
        <v>3252.2</v>
      </c>
      <c r="L858">
        <f t="shared" si="421"/>
        <v>0</v>
      </c>
      <c r="M858">
        <f t="shared" si="422"/>
        <v>0</v>
      </c>
      <c r="N858">
        <f t="shared" si="423"/>
        <v>0</v>
      </c>
      <c r="O858">
        <f t="shared" si="424"/>
        <v>0</v>
      </c>
      <c r="P858">
        <f t="shared" si="425"/>
        <v>0</v>
      </c>
      <c r="Q858">
        <f t="shared" si="426"/>
        <v>0</v>
      </c>
      <c r="R858">
        <f t="shared" si="427"/>
        <v>0</v>
      </c>
      <c r="S858">
        <f t="shared" si="428"/>
        <v>0</v>
      </c>
      <c r="T858">
        <f t="shared" si="429"/>
        <v>0</v>
      </c>
    </row>
    <row r="859" spans="1:20" x14ac:dyDescent="0.4">
      <c r="A859" t="s">
        <v>32</v>
      </c>
      <c r="C859" s="9">
        <v>47.9</v>
      </c>
      <c r="D859">
        <v>11.9</v>
      </c>
      <c r="E859">
        <v>162</v>
      </c>
      <c r="F859">
        <v>11</v>
      </c>
      <c r="G859">
        <v>210.5</v>
      </c>
      <c r="H859">
        <v>195.7</v>
      </c>
      <c r="I859">
        <v>593.20000000000005</v>
      </c>
      <c r="J859">
        <f t="shared" si="420"/>
        <v>3119.2</v>
      </c>
      <c r="L859">
        <f t="shared" si="421"/>
        <v>0</v>
      </c>
      <c r="M859">
        <f t="shared" si="422"/>
        <v>0</v>
      </c>
      <c r="N859">
        <f t="shared" si="423"/>
        <v>0</v>
      </c>
      <c r="O859">
        <f t="shared" si="424"/>
        <v>0</v>
      </c>
      <c r="P859">
        <f t="shared" si="425"/>
        <v>0</v>
      </c>
      <c r="Q859">
        <f t="shared" si="426"/>
        <v>0</v>
      </c>
      <c r="R859">
        <f t="shared" si="427"/>
        <v>0</v>
      </c>
      <c r="S859">
        <f t="shared" si="428"/>
        <v>0</v>
      </c>
      <c r="T859">
        <f t="shared" si="429"/>
        <v>0</v>
      </c>
    </row>
    <row r="860" spans="1:20" x14ac:dyDescent="0.4">
      <c r="A860" t="s">
        <v>39</v>
      </c>
      <c r="C860" s="9">
        <v>52.9</v>
      </c>
      <c r="D860">
        <v>7.5</v>
      </c>
      <c r="E860">
        <v>146</v>
      </c>
      <c r="F860">
        <v>0</v>
      </c>
      <c r="G860">
        <v>205.8</v>
      </c>
      <c r="H860">
        <v>203.4</v>
      </c>
      <c r="I860">
        <v>318.10000000000002</v>
      </c>
      <c r="J860">
        <f t="shared" si="420"/>
        <v>2787.7000000000003</v>
      </c>
      <c r="L860">
        <f t="shared" si="421"/>
        <v>0</v>
      </c>
      <c r="M860">
        <f t="shared" si="422"/>
        <v>0</v>
      </c>
      <c r="N860">
        <f t="shared" si="423"/>
        <v>0</v>
      </c>
      <c r="O860">
        <f t="shared" si="424"/>
        <v>0</v>
      </c>
      <c r="P860">
        <f t="shared" si="425"/>
        <v>0</v>
      </c>
      <c r="Q860">
        <f t="shared" si="426"/>
        <v>0</v>
      </c>
      <c r="R860">
        <f t="shared" si="427"/>
        <v>0</v>
      </c>
      <c r="S860">
        <f t="shared" si="428"/>
        <v>0</v>
      </c>
      <c r="T860">
        <f t="shared" si="429"/>
        <v>0</v>
      </c>
    </row>
    <row r="862" spans="1:20" x14ac:dyDescent="0.4">
      <c r="M862">
        <f>SUM(M844:M860)</f>
        <v>0</v>
      </c>
      <c r="N862">
        <f>SUM(N844:N860)</f>
        <v>0</v>
      </c>
      <c r="O862">
        <f>SUM(O844:O860)</f>
        <v>0</v>
      </c>
      <c r="P862">
        <f>SUM(P844:P860)</f>
        <v>0</v>
      </c>
      <c r="Q862">
        <f>SUM(Q844:Q860)*1000</f>
        <v>0</v>
      </c>
      <c r="R862">
        <f>SUM(R844:R860)*1000</f>
        <v>0</v>
      </c>
      <c r="S862">
        <f>SUM(S844:S860)*1000</f>
        <v>0</v>
      </c>
      <c r="T862">
        <f>SUM(T844:T860)*1000</f>
        <v>0</v>
      </c>
    </row>
    <row r="863" spans="1:20" x14ac:dyDescent="0.4">
      <c r="A863" t="s">
        <v>172</v>
      </c>
      <c r="L863" t="s">
        <v>78</v>
      </c>
    </row>
    <row r="864" spans="1:20" x14ac:dyDescent="0.4">
      <c r="A864" t="s">
        <v>16</v>
      </c>
      <c r="C864" s="9">
        <v>50.2</v>
      </c>
      <c r="D864">
        <v>7.8</v>
      </c>
      <c r="E864">
        <v>167</v>
      </c>
      <c r="F864">
        <v>6</v>
      </c>
      <c r="G864">
        <v>1232.8</v>
      </c>
      <c r="H864">
        <v>1102</v>
      </c>
      <c r="I864">
        <v>211.3</v>
      </c>
      <c r="J864">
        <f t="shared" ref="J864:J880" si="430">(G864*12)+I864</f>
        <v>15004.899999999998</v>
      </c>
      <c r="L864">
        <f>IF(AND($F$1=A864,$M$1=$A$863),A864,0)</f>
        <v>0</v>
      </c>
      <c r="M864">
        <f>IFERROR(VLOOKUP(L864,$A$863:$J$880,3,FALSE),0)</f>
        <v>0</v>
      </c>
      <c r="N864">
        <f>IFERROR(VLOOKUP(L864,$A$863:$J$880,4,FALSE),0)</f>
        <v>0</v>
      </c>
      <c r="O864">
        <f>IFERROR(VLOOKUP(L864,$A$863:$J$880,5,FALSE),0)</f>
        <v>0</v>
      </c>
      <c r="P864">
        <f>IFERROR(VLOOKUP(L864,$A$863:$J$880,6,FALSE),0)</f>
        <v>0</v>
      </c>
      <c r="Q864">
        <f>IFERROR(VLOOKUP(L864,$A$863:$J$880,7,FALSE),0)</f>
        <v>0</v>
      </c>
      <c r="R864">
        <f>IFERROR(VLOOKUP(L864,$A$863:$J$880,8,FALSE),0)</f>
        <v>0</v>
      </c>
      <c r="S864">
        <f>IFERROR(VLOOKUP(L864,$A$863:$J$880,9,FALSE),0)</f>
        <v>0</v>
      </c>
      <c r="T864">
        <f>IFERROR(VLOOKUP(L864,$A$863:$J$880,10,FALSE),0)</f>
        <v>0</v>
      </c>
    </row>
    <row r="865" spans="1:20" x14ac:dyDescent="0.4">
      <c r="A865" t="s">
        <v>17</v>
      </c>
      <c r="C865" s="9">
        <v>57.5</v>
      </c>
      <c r="D865">
        <v>16.5</v>
      </c>
      <c r="E865">
        <v>143</v>
      </c>
      <c r="F865">
        <v>0</v>
      </c>
      <c r="G865">
        <v>562.70000000000005</v>
      </c>
      <c r="H865">
        <v>562.70000000000005</v>
      </c>
      <c r="I865">
        <v>2875.5</v>
      </c>
      <c r="J865">
        <f t="shared" si="430"/>
        <v>9627.9000000000015</v>
      </c>
      <c r="L865">
        <f t="shared" ref="L865:L880" si="431">IF(AND($F$1=A865,$M$1=$A$863),A865,0)</f>
        <v>0</v>
      </c>
      <c r="M865">
        <f t="shared" ref="M865:M880" si="432">IFERROR(VLOOKUP(L865,$A$863:$J$880,3,FALSE),0)</f>
        <v>0</v>
      </c>
      <c r="N865">
        <f t="shared" ref="N865:N880" si="433">IFERROR(VLOOKUP(L865,$A$863:$J$880,4,FALSE),0)</f>
        <v>0</v>
      </c>
      <c r="O865">
        <f t="shared" ref="O865:O880" si="434">IFERROR(VLOOKUP(L865,$A$863:$J$880,5,FALSE),0)</f>
        <v>0</v>
      </c>
      <c r="P865">
        <f t="shared" ref="P865:P880" si="435">IFERROR(VLOOKUP(L865,$A$863:$J$880,6,FALSE),0)</f>
        <v>0</v>
      </c>
      <c r="Q865">
        <f t="shared" ref="Q865:Q880" si="436">IFERROR(VLOOKUP(L865,$A$863:$J$880,7,FALSE),0)</f>
        <v>0</v>
      </c>
      <c r="R865">
        <f t="shared" ref="R865:R880" si="437">IFERROR(VLOOKUP(L865,$A$863:$J$880,8,FALSE),0)</f>
        <v>0</v>
      </c>
      <c r="S865">
        <f t="shared" ref="S865:S880" si="438">IFERROR(VLOOKUP(L865,$A$863:$J$880,9,FALSE),0)</f>
        <v>0</v>
      </c>
      <c r="T865">
        <f t="shared" ref="T865:T880" si="439">IFERROR(VLOOKUP(L865,$A$863:$J$880,10,FALSE),0)</f>
        <v>0</v>
      </c>
    </row>
    <row r="866" spans="1:20" x14ac:dyDescent="0.4">
      <c r="A866" t="s">
        <v>18</v>
      </c>
      <c r="C866" s="9">
        <v>42.3</v>
      </c>
      <c r="D866">
        <v>10.4</v>
      </c>
      <c r="E866">
        <v>166</v>
      </c>
      <c r="F866">
        <v>10</v>
      </c>
      <c r="G866">
        <v>393</v>
      </c>
      <c r="H866">
        <v>366.9</v>
      </c>
      <c r="I866">
        <v>501.8</v>
      </c>
      <c r="J866">
        <f t="shared" si="430"/>
        <v>5217.8</v>
      </c>
      <c r="L866">
        <f t="shared" si="431"/>
        <v>0</v>
      </c>
      <c r="M866">
        <f t="shared" si="432"/>
        <v>0</v>
      </c>
      <c r="N866">
        <f t="shared" si="433"/>
        <v>0</v>
      </c>
      <c r="O866">
        <f t="shared" si="434"/>
        <v>0</v>
      </c>
      <c r="P866">
        <f t="shared" si="435"/>
        <v>0</v>
      </c>
      <c r="Q866">
        <f t="shared" si="436"/>
        <v>0</v>
      </c>
      <c r="R866">
        <f t="shared" si="437"/>
        <v>0</v>
      </c>
      <c r="S866">
        <f t="shared" si="438"/>
        <v>0</v>
      </c>
      <c r="T866">
        <f t="shared" si="439"/>
        <v>0</v>
      </c>
    </row>
    <row r="867" spans="1:20" x14ac:dyDescent="0.4">
      <c r="A867" t="s">
        <v>19</v>
      </c>
      <c r="C867" s="9">
        <v>56.1</v>
      </c>
      <c r="D867">
        <v>5.7</v>
      </c>
      <c r="E867">
        <v>172</v>
      </c>
      <c r="F867">
        <v>0</v>
      </c>
      <c r="G867">
        <v>251.2</v>
      </c>
      <c r="H867">
        <v>251.2</v>
      </c>
      <c r="I867">
        <v>684.4</v>
      </c>
      <c r="J867">
        <f t="shared" si="430"/>
        <v>3698.7999999999997</v>
      </c>
      <c r="L867">
        <f t="shared" si="431"/>
        <v>0</v>
      </c>
      <c r="M867">
        <f t="shared" si="432"/>
        <v>0</v>
      </c>
      <c r="N867">
        <f t="shared" si="433"/>
        <v>0</v>
      </c>
      <c r="O867">
        <f t="shared" si="434"/>
        <v>0</v>
      </c>
      <c r="P867">
        <f t="shared" si="435"/>
        <v>0</v>
      </c>
      <c r="Q867">
        <f t="shared" si="436"/>
        <v>0</v>
      </c>
      <c r="R867">
        <f t="shared" si="437"/>
        <v>0</v>
      </c>
      <c r="S867">
        <f t="shared" si="438"/>
        <v>0</v>
      </c>
      <c r="T867">
        <f t="shared" si="439"/>
        <v>0</v>
      </c>
    </row>
    <row r="868" spans="1:20" x14ac:dyDescent="0.4">
      <c r="A868" t="s">
        <v>21</v>
      </c>
      <c r="C868" s="9">
        <v>40.799999999999997</v>
      </c>
      <c r="D868">
        <v>8.5</v>
      </c>
      <c r="E868">
        <v>159</v>
      </c>
      <c r="F868">
        <v>6</v>
      </c>
      <c r="G868">
        <v>291.5</v>
      </c>
      <c r="H868">
        <v>256.5</v>
      </c>
      <c r="I868">
        <v>646.70000000000005</v>
      </c>
      <c r="J868">
        <f t="shared" si="430"/>
        <v>4144.7</v>
      </c>
      <c r="L868">
        <f t="shared" si="431"/>
        <v>0</v>
      </c>
      <c r="M868">
        <f t="shared" si="432"/>
        <v>0</v>
      </c>
      <c r="N868">
        <f t="shared" si="433"/>
        <v>0</v>
      </c>
      <c r="O868">
        <f t="shared" si="434"/>
        <v>0</v>
      </c>
      <c r="P868">
        <f t="shared" si="435"/>
        <v>0</v>
      </c>
      <c r="Q868">
        <f t="shared" si="436"/>
        <v>0</v>
      </c>
      <c r="R868">
        <f t="shared" si="437"/>
        <v>0</v>
      </c>
      <c r="S868">
        <f t="shared" si="438"/>
        <v>0</v>
      </c>
      <c r="T868">
        <f t="shared" si="439"/>
        <v>0</v>
      </c>
    </row>
    <row r="869" spans="1:20" x14ac:dyDescent="0.4">
      <c r="A869" t="s">
        <v>22</v>
      </c>
      <c r="C869" s="9">
        <v>50.5</v>
      </c>
      <c r="D869">
        <v>10.9</v>
      </c>
      <c r="E869">
        <v>165</v>
      </c>
      <c r="F869">
        <v>2</v>
      </c>
      <c r="G869">
        <v>242.8</v>
      </c>
      <c r="H869">
        <v>225.3</v>
      </c>
      <c r="I869">
        <v>488.7</v>
      </c>
      <c r="J869">
        <f t="shared" si="430"/>
        <v>3402.3</v>
      </c>
      <c r="L869">
        <f t="shared" si="431"/>
        <v>0</v>
      </c>
      <c r="M869">
        <f t="shared" si="432"/>
        <v>0</v>
      </c>
      <c r="N869">
        <f t="shared" si="433"/>
        <v>0</v>
      </c>
      <c r="O869">
        <f t="shared" si="434"/>
        <v>0</v>
      </c>
      <c r="P869">
        <f t="shared" si="435"/>
        <v>0</v>
      </c>
      <c r="Q869">
        <f t="shared" si="436"/>
        <v>0</v>
      </c>
      <c r="R869">
        <f t="shared" si="437"/>
        <v>0</v>
      </c>
      <c r="S869">
        <f t="shared" si="438"/>
        <v>0</v>
      </c>
      <c r="T869">
        <f t="shared" si="439"/>
        <v>0</v>
      </c>
    </row>
    <row r="870" spans="1:20" x14ac:dyDescent="0.4">
      <c r="A870" t="s">
        <v>23</v>
      </c>
      <c r="C870" s="9">
        <v>43.6</v>
      </c>
      <c r="D870">
        <v>10.9</v>
      </c>
      <c r="E870">
        <v>161</v>
      </c>
      <c r="F870">
        <v>6</v>
      </c>
      <c r="G870">
        <v>311</v>
      </c>
      <c r="H870">
        <v>287.7</v>
      </c>
      <c r="I870">
        <v>851.5</v>
      </c>
      <c r="J870">
        <f t="shared" si="430"/>
        <v>4583.5</v>
      </c>
      <c r="L870">
        <f t="shared" si="431"/>
        <v>0</v>
      </c>
      <c r="M870">
        <f t="shared" si="432"/>
        <v>0</v>
      </c>
      <c r="N870">
        <f t="shared" si="433"/>
        <v>0</v>
      </c>
      <c r="O870">
        <f t="shared" si="434"/>
        <v>0</v>
      </c>
      <c r="P870">
        <f t="shared" si="435"/>
        <v>0</v>
      </c>
      <c r="Q870">
        <f t="shared" si="436"/>
        <v>0</v>
      </c>
      <c r="R870">
        <f t="shared" si="437"/>
        <v>0</v>
      </c>
      <c r="S870">
        <f t="shared" si="438"/>
        <v>0</v>
      </c>
      <c r="T870">
        <f t="shared" si="439"/>
        <v>0</v>
      </c>
    </row>
    <row r="871" spans="1:20" x14ac:dyDescent="0.4">
      <c r="A871" t="s">
        <v>24</v>
      </c>
      <c r="C871" s="9">
        <v>32.200000000000003</v>
      </c>
      <c r="D871">
        <v>7.8</v>
      </c>
      <c r="E871">
        <v>166</v>
      </c>
      <c r="F871">
        <v>15</v>
      </c>
      <c r="G871">
        <v>254.4</v>
      </c>
      <c r="H871">
        <v>219.3</v>
      </c>
      <c r="I871">
        <v>651</v>
      </c>
      <c r="J871">
        <f t="shared" si="430"/>
        <v>3703.8</v>
      </c>
      <c r="L871">
        <f t="shared" si="431"/>
        <v>0</v>
      </c>
      <c r="M871">
        <f t="shared" si="432"/>
        <v>0</v>
      </c>
      <c r="N871">
        <f t="shared" si="433"/>
        <v>0</v>
      </c>
      <c r="O871">
        <f t="shared" si="434"/>
        <v>0</v>
      </c>
      <c r="P871">
        <f t="shared" si="435"/>
        <v>0</v>
      </c>
      <c r="Q871">
        <f t="shared" si="436"/>
        <v>0</v>
      </c>
      <c r="R871">
        <f t="shared" si="437"/>
        <v>0</v>
      </c>
      <c r="S871">
        <f t="shared" si="438"/>
        <v>0</v>
      </c>
      <c r="T871">
        <f t="shared" si="439"/>
        <v>0</v>
      </c>
    </row>
    <row r="872" spans="1:20" x14ac:dyDescent="0.4">
      <c r="A872" t="s">
        <v>25</v>
      </c>
      <c r="C872" s="9">
        <v>33.9</v>
      </c>
      <c r="D872">
        <v>6.7</v>
      </c>
      <c r="E872">
        <v>165</v>
      </c>
      <c r="F872">
        <v>5</v>
      </c>
      <c r="G872">
        <v>265.7</v>
      </c>
      <c r="H872">
        <v>256.39999999999998</v>
      </c>
      <c r="I872">
        <v>723.7</v>
      </c>
      <c r="J872">
        <f t="shared" si="430"/>
        <v>3912.0999999999995</v>
      </c>
      <c r="L872">
        <f t="shared" si="431"/>
        <v>0</v>
      </c>
      <c r="M872">
        <f t="shared" si="432"/>
        <v>0</v>
      </c>
      <c r="N872">
        <f t="shared" si="433"/>
        <v>0</v>
      </c>
      <c r="O872">
        <f t="shared" si="434"/>
        <v>0</v>
      </c>
      <c r="P872">
        <f t="shared" si="435"/>
        <v>0</v>
      </c>
      <c r="Q872">
        <f t="shared" si="436"/>
        <v>0</v>
      </c>
      <c r="R872">
        <f t="shared" si="437"/>
        <v>0</v>
      </c>
      <c r="S872">
        <f t="shared" si="438"/>
        <v>0</v>
      </c>
      <c r="T872">
        <f t="shared" si="439"/>
        <v>0</v>
      </c>
    </row>
    <row r="873" spans="1:20" x14ac:dyDescent="0.4">
      <c r="A873" t="s">
        <v>26</v>
      </c>
      <c r="C873" s="9">
        <v>52.3</v>
      </c>
      <c r="D873">
        <v>3.4</v>
      </c>
      <c r="E873">
        <v>172</v>
      </c>
      <c r="F873">
        <v>9</v>
      </c>
      <c r="G873">
        <v>228.8</v>
      </c>
      <c r="H873">
        <v>216.2</v>
      </c>
      <c r="I873">
        <v>397.8</v>
      </c>
      <c r="J873">
        <f t="shared" si="430"/>
        <v>3143.4000000000005</v>
      </c>
      <c r="L873">
        <f t="shared" si="431"/>
        <v>0</v>
      </c>
      <c r="M873">
        <f t="shared" si="432"/>
        <v>0</v>
      </c>
      <c r="N873">
        <f t="shared" si="433"/>
        <v>0</v>
      </c>
      <c r="O873">
        <f t="shared" si="434"/>
        <v>0</v>
      </c>
      <c r="P873">
        <f t="shared" si="435"/>
        <v>0</v>
      </c>
      <c r="Q873">
        <f t="shared" si="436"/>
        <v>0</v>
      </c>
      <c r="R873">
        <f t="shared" si="437"/>
        <v>0</v>
      </c>
      <c r="S873">
        <f t="shared" si="438"/>
        <v>0</v>
      </c>
      <c r="T873">
        <f t="shared" si="439"/>
        <v>0</v>
      </c>
    </row>
    <row r="874" spans="1:20" x14ac:dyDescent="0.4">
      <c r="A874" t="s">
        <v>27</v>
      </c>
      <c r="C874" s="9">
        <v>38.5</v>
      </c>
      <c r="D874">
        <v>7.5</v>
      </c>
      <c r="E874">
        <v>178</v>
      </c>
      <c r="F874">
        <v>16</v>
      </c>
      <c r="G874">
        <v>376</v>
      </c>
      <c r="H874">
        <v>322.10000000000002</v>
      </c>
      <c r="I874">
        <v>1320.2</v>
      </c>
      <c r="J874">
        <f t="shared" si="430"/>
        <v>5832.2</v>
      </c>
      <c r="L874">
        <f t="shared" si="431"/>
        <v>0</v>
      </c>
      <c r="M874">
        <f t="shared" si="432"/>
        <v>0</v>
      </c>
      <c r="N874">
        <f t="shared" si="433"/>
        <v>0</v>
      </c>
      <c r="O874">
        <f t="shared" si="434"/>
        <v>0</v>
      </c>
      <c r="P874">
        <f t="shared" si="435"/>
        <v>0</v>
      </c>
      <c r="Q874">
        <f t="shared" si="436"/>
        <v>0</v>
      </c>
      <c r="R874">
        <f t="shared" si="437"/>
        <v>0</v>
      </c>
      <c r="S874">
        <f t="shared" si="438"/>
        <v>0</v>
      </c>
      <c r="T874">
        <f t="shared" si="439"/>
        <v>0</v>
      </c>
    </row>
    <row r="875" spans="1:20" x14ac:dyDescent="0.4">
      <c r="A875" t="s">
        <v>28</v>
      </c>
      <c r="C875" s="9">
        <v>41</v>
      </c>
      <c r="D875">
        <v>11.3</v>
      </c>
      <c r="E875">
        <v>167</v>
      </c>
      <c r="F875">
        <v>5</v>
      </c>
      <c r="G875">
        <v>251.1</v>
      </c>
      <c r="H875">
        <v>242.6</v>
      </c>
      <c r="I875">
        <v>737.9</v>
      </c>
      <c r="J875">
        <f t="shared" si="430"/>
        <v>3751.1</v>
      </c>
      <c r="L875">
        <f t="shared" si="431"/>
        <v>0</v>
      </c>
      <c r="M875">
        <f t="shared" si="432"/>
        <v>0</v>
      </c>
      <c r="N875">
        <f t="shared" si="433"/>
        <v>0</v>
      </c>
      <c r="O875">
        <f t="shared" si="434"/>
        <v>0</v>
      </c>
      <c r="P875">
        <f t="shared" si="435"/>
        <v>0</v>
      </c>
      <c r="Q875">
        <f t="shared" si="436"/>
        <v>0</v>
      </c>
      <c r="R875">
        <f t="shared" si="437"/>
        <v>0</v>
      </c>
      <c r="S875">
        <f t="shared" si="438"/>
        <v>0</v>
      </c>
      <c r="T875">
        <f t="shared" si="439"/>
        <v>0</v>
      </c>
    </row>
    <row r="876" spans="1:20" x14ac:dyDescent="0.4">
      <c r="A876" t="s">
        <v>29</v>
      </c>
      <c r="C876" s="9">
        <v>40.1</v>
      </c>
      <c r="D876">
        <v>13.4</v>
      </c>
      <c r="E876">
        <v>169</v>
      </c>
      <c r="F876">
        <v>7</v>
      </c>
      <c r="G876">
        <v>239</v>
      </c>
      <c r="H876">
        <v>228.4</v>
      </c>
      <c r="I876">
        <v>1115.3</v>
      </c>
      <c r="J876">
        <f t="shared" si="430"/>
        <v>3983.3</v>
      </c>
      <c r="L876">
        <f t="shared" si="431"/>
        <v>0</v>
      </c>
      <c r="M876">
        <f t="shared" si="432"/>
        <v>0</v>
      </c>
      <c r="N876">
        <f t="shared" si="433"/>
        <v>0</v>
      </c>
      <c r="O876">
        <f t="shared" si="434"/>
        <v>0</v>
      </c>
      <c r="P876">
        <f t="shared" si="435"/>
        <v>0</v>
      </c>
      <c r="Q876">
        <f t="shared" si="436"/>
        <v>0</v>
      </c>
      <c r="R876">
        <f t="shared" si="437"/>
        <v>0</v>
      </c>
      <c r="S876">
        <f t="shared" si="438"/>
        <v>0</v>
      </c>
      <c r="T876">
        <f t="shared" si="439"/>
        <v>0</v>
      </c>
    </row>
    <row r="877" spans="1:20" x14ac:dyDescent="0.4">
      <c r="A877" t="s">
        <v>30</v>
      </c>
      <c r="C877" s="9">
        <v>52.5</v>
      </c>
      <c r="D877">
        <v>10</v>
      </c>
      <c r="E877">
        <v>171</v>
      </c>
      <c r="F877">
        <v>1</v>
      </c>
      <c r="G877">
        <v>288.3</v>
      </c>
      <c r="H877">
        <v>283.2</v>
      </c>
      <c r="I877">
        <v>785.9</v>
      </c>
      <c r="J877">
        <f t="shared" si="430"/>
        <v>4245.5</v>
      </c>
      <c r="L877">
        <f t="shared" si="431"/>
        <v>0</v>
      </c>
      <c r="M877">
        <f t="shared" si="432"/>
        <v>0</v>
      </c>
      <c r="N877">
        <f t="shared" si="433"/>
        <v>0</v>
      </c>
      <c r="O877">
        <f t="shared" si="434"/>
        <v>0</v>
      </c>
      <c r="P877">
        <f t="shared" si="435"/>
        <v>0</v>
      </c>
      <c r="Q877">
        <f t="shared" si="436"/>
        <v>0</v>
      </c>
      <c r="R877">
        <f t="shared" si="437"/>
        <v>0</v>
      </c>
      <c r="S877">
        <f t="shared" si="438"/>
        <v>0</v>
      </c>
      <c r="T877">
        <f t="shared" si="439"/>
        <v>0</v>
      </c>
    </row>
    <row r="878" spans="1:20" x14ac:dyDescent="0.4">
      <c r="A878" t="s">
        <v>31</v>
      </c>
      <c r="C878" s="9">
        <v>46.2</v>
      </c>
      <c r="D878">
        <v>9.4</v>
      </c>
      <c r="E878">
        <v>168</v>
      </c>
      <c r="F878">
        <v>2</v>
      </c>
      <c r="G878">
        <v>229.8</v>
      </c>
      <c r="H878">
        <v>216.6</v>
      </c>
      <c r="I878">
        <v>561.70000000000005</v>
      </c>
      <c r="J878">
        <f t="shared" si="430"/>
        <v>3319.3</v>
      </c>
      <c r="L878">
        <f t="shared" si="431"/>
        <v>0</v>
      </c>
      <c r="M878">
        <f t="shared" si="432"/>
        <v>0</v>
      </c>
      <c r="N878">
        <f t="shared" si="433"/>
        <v>0</v>
      </c>
      <c r="O878">
        <f t="shared" si="434"/>
        <v>0</v>
      </c>
      <c r="P878">
        <f t="shared" si="435"/>
        <v>0</v>
      </c>
      <c r="Q878">
        <f t="shared" si="436"/>
        <v>0</v>
      </c>
      <c r="R878">
        <f t="shared" si="437"/>
        <v>0</v>
      </c>
      <c r="S878">
        <f t="shared" si="438"/>
        <v>0</v>
      </c>
      <c r="T878">
        <f t="shared" si="439"/>
        <v>0</v>
      </c>
    </row>
    <row r="879" spans="1:20" x14ac:dyDescent="0.4">
      <c r="A879" t="s">
        <v>32</v>
      </c>
      <c r="C879" s="9">
        <v>53.4</v>
      </c>
      <c r="D879">
        <v>7.8</v>
      </c>
      <c r="E879">
        <v>160</v>
      </c>
      <c r="F879">
        <v>4</v>
      </c>
      <c r="G879">
        <v>267.89999999999998</v>
      </c>
      <c r="H879">
        <v>257.3</v>
      </c>
      <c r="I879">
        <v>645.70000000000005</v>
      </c>
      <c r="J879">
        <f t="shared" si="430"/>
        <v>3860.5</v>
      </c>
      <c r="L879">
        <f t="shared" si="431"/>
        <v>0</v>
      </c>
      <c r="M879">
        <f t="shared" si="432"/>
        <v>0</v>
      </c>
      <c r="N879">
        <f t="shared" si="433"/>
        <v>0</v>
      </c>
      <c r="O879">
        <f t="shared" si="434"/>
        <v>0</v>
      </c>
      <c r="P879">
        <f t="shared" si="435"/>
        <v>0</v>
      </c>
      <c r="Q879">
        <f t="shared" si="436"/>
        <v>0</v>
      </c>
      <c r="R879">
        <f t="shared" si="437"/>
        <v>0</v>
      </c>
      <c r="S879">
        <f t="shared" si="438"/>
        <v>0</v>
      </c>
      <c r="T879">
        <f t="shared" si="439"/>
        <v>0</v>
      </c>
    </row>
    <row r="880" spans="1:20" x14ac:dyDescent="0.4">
      <c r="A880" t="s">
        <v>39</v>
      </c>
      <c r="C880" s="9">
        <v>50</v>
      </c>
      <c r="D880">
        <v>8.3000000000000007</v>
      </c>
      <c r="E880">
        <v>165</v>
      </c>
      <c r="F880">
        <v>1</v>
      </c>
      <c r="G880">
        <v>195.7</v>
      </c>
      <c r="H880">
        <v>188.1</v>
      </c>
      <c r="I880">
        <v>451.8</v>
      </c>
      <c r="J880">
        <f t="shared" si="430"/>
        <v>2800.2</v>
      </c>
      <c r="L880">
        <f t="shared" si="431"/>
        <v>0</v>
      </c>
      <c r="M880">
        <f t="shared" si="432"/>
        <v>0</v>
      </c>
      <c r="N880">
        <f t="shared" si="433"/>
        <v>0</v>
      </c>
      <c r="O880">
        <f t="shared" si="434"/>
        <v>0</v>
      </c>
      <c r="P880">
        <f t="shared" si="435"/>
        <v>0</v>
      </c>
      <c r="Q880">
        <f t="shared" si="436"/>
        <v>0</v>
      </c>
      <c r="R880">
        <f t="shared" si="437"/>
        <v>0</v>
      </c>
      <c r="S880">
        <f t="shared" si="438"/>
        <v>0</v>
      </c>
      <c r="T880">
        <f t="shared" si="439"/>
        <v>0</v>
      </c>
    </row>
    <row r="882" spans="1:20" x14ac:dyDescent="0.4">
      <c r="M882">
        <f>SUM(M864:M880)</f>
        <v>0</v>
      </c>
      <c r="N882">
        <f>SUM(N864:N880)</f>
        <v>0</v>
      </c>
      <c r="O882">
        <f>SUM(O864:O880)</f>
        <v>0</v>
      </c>
      <c r="P882">
        <f>SUM(P864:P880)</f>
        <v>0</v>
      </c>
      <c r="Q882">
        <f>SUM(Q864:Q880)*1000</f>
        <v>0</v>
      </c>
      <c r="R882">
        <f>SUM(R864:R880)*1000</f>
        <v>0</v>
      </c>
      <c r="S882">
        <f>SUM(S864:S880)*1000</f>
        <v>0</v>
      </c>
      <c r="T882">
        <f>SUM(T864:T880)*1000</f>
        <v>0</v>
      </c>
    </row>
    <row r="883" spans="1:20" x14ac:dyDescent="0.4">
      <c r="A883" t="s">
        <v>173</v>
      </c>
      <c r="L883" t="s">
        <v>78</v>
      </c>
    </row>
    <row r="884" spans="1:20" x14ac:dyDescent="0.4">
      <c r="A884" t="s">
        <v>16</v>
      </c>
      <c r="C884" s="9">
        <v>49.8</v>
      </c>
      <c r="D884">
        <v>8.8000000000000007</v>
      </c>
      <c r="E884">
        <v>159</v>
      </c>
      <c r="F884">
        <v>6</v>
      </c>
      <c r="G884">
        <v>1160.4000000000001</v>
      </c>
      <c r="H884">
        <v>1101.2</v>
      </c>
      <c r="I884">
        <v>919.2</v>
      </c>
      <c r="J884">
        <f t="shared" ref="J884:J900" si="440">(G884*12)+I884</f>
        <v>14844.000000000002</v>
      </c>
      <c r="L884">
        <f>IF(AND($F$1=A884,$M$1=$A$883),A884,0)</f>
        <v>0</v>
      </c>
      <c r="M884">
        <f>IFERROR(VLOOKUP(L884,$A$883:$J$900,3,FALSE),0)</f>
        <v>0</v>
      </c>
      <c r="N884">
        <f>IFERROR(VLOOKUP(L884,$A$883:$J$900,4,FALSE),0)</f>
        <v>0</v>
      </c>
      <c r="O884">
        <f>IFERROR(VLOOKUP(L884,$A$883:$J$900,5,FALSE),0)</f>
        <v>0</v>
      </c>
      <c r="P884">
        <f>IFERROR(VLOOKUP(L884,$A$883:$J$900,6,FALSE),0)</f>
        <v>0</v>
      </c>
      <c r="Q884">
        <f>IFERROR(VLOOKUP(L884,$A$883:$J$900,7,FALSE),0)</f>
        <v>0</v>
      </c>
      <c r="R884">
        <f>IFERROR(VLOOKUP(L884,$A$883:$J$900,8,FALSE),0)</f>
        <v>0</v>
      </c>
      <c r="S884">
        <f>IFERROR(VLOOKUP(L884,$A$883:$J$900,9,FALSE),0)</f>
        <v>0</v>
      </c>
      <c r="T884">
        <f>IFERROR(VLOOKUP(L884,$A$883:$J$900,10,FALSE),0)</f>
        <v>0</v>
      </c>
    </row>
    <row r="885" spans="1:20" x14ac:dyDescent="0.4">
      <c r="A885" t="s">
        <v>17</v>
      </c>
      <c r="C885" s="9" t="s">
        <v>74</v>
      </c>
      <c r="D885" t="s">
        <v>74</v>
      </c>
      <c r="E885" t="s">
        <v>74</v>
      </c>
      <c r="F885" t="s">
        <v>74</v>
      </c>
      <c r="G885" t="s">
        <v>74</v>
      </c>
      <c r="H885" t="s">
        <v>74</v>
      </c>
      <c r="I885" t="s">
        <v>74</v>
      </c>
      <c r="J885" t="e">
        <f t="shared" si="440"/>
        <v>#VALUE!</v>
      </c>
      <c r="L885">
        <f t="shared" ref="L885:L900" si="441">IF(AND($F$1=A885,$M$1=$A$883),A885,0)</f>
        <v>0</v>
      </c>
      <c r="M885">
        <f t="shared" ref="M885:M900" si="442">IFERROR(VLOOKUP(L885,$A$883:$J$900,3,FALSE),0)</f>
        <v>0</v>
      </c>
      <c r="N885">
        <f t="shared" ref="N885:N900" si="443">IFERROR(VLOOKUP(L885,$A$883:$J$900,4,FALSE),0)</f>
        <v>0</v>
      </c>
      <c r="O885">
        <f t="shared" ref="O885:O900" si="444">IFERROR(VLOOKUP(L885,$A$883:$J$900,5,FALSE),0)</f>
        <v>0</v>
      </c>
      <c r="P885">
        <f t="shared" ref="P885:P900" si="445">IFERROR(VLOOKUP(L885,$A$883:$J$900,6,FALSE),0)</f>
        <v>0</v>
      </c>
      <c r="Q885">
        <f t="shared" ref="Q885:Q900" si="446">IFERROR(VLOOKUP(L885,$A$883:$J$900,7,FALSE),0)</f>
        <v>0</v>
      </c>
      <c r="R885">
        <f t="shared" ref="R885:R900" si="447">IFERROR(VLOOKUP(L885,$A$883:$J$900,8,FALSE),0)</f>
        <v>0</v>
      </c>
      <c r="S885">
        <f t="shared" ref="S885:S900" si="448">IFERROR(VLOOKUP(L885,$A$883:$J$900,9,FALSE),0)</f>
        <v>0</v>
      </c>
      <c r="T885">
        <f t="shared" ref="T885:T900" si="449">IFERROR(VLOOKUP(L885,$A$883:$J$900,10,FALSE),0)</f>
        <v>0</v>
      </c>
    </row>
    <row r="886" spans="1:20" x14ac:dyDescent="0.4">
      <c r="A886" t="s">
        <v>18</v>
      </c>
      <c r="C886" s="9">
        <v>40.4</v>
      </c>
      <c r="D886">
        <v>8.9</v>
      </c>
      <c r="E886">
        <v>164</v>
      </c>
      <c r="F886">
        <v>6</v>
      </c>
      <c r="G886">
        <v>352.8</v>
      </c>
      <c r="H886">
        <v>339.9</v>
      </c>
      <c r="I886">
        <v>702</v>
      </c>
      <c r="J886">
        <f t="shared" si="440"/>
        <v>4935.6000000000004</v>
      </c>
      <c r="L886">
        <f t="shared" si="441"/>
        <v>0</v>
      </c>
      <c r="M886">
        <f t="shared" si="442"/>
        <v>0</v>
      </c>
      <c r="N886">
        <f t="shared" si="443"/>
        <v>0</v>
      </c>
      <c r="O886">
        <f t="shared" si="444"/>
        <v>0</v>
      </c>
      <c r="P886">
        <f t="shared" si="445"/>
        <v>0</v>
      </c>
      <c r="Q886">
        <f t="shared" si="446"/>
        <v>0</v>
      </c>
      <c r="R886">
        <f t="shared" si="447"/>
        <v>0</v>
      </c>
      <c r="S886">
        <f t="shared" si="448"/>
        <v>0</v>
      </c>
      <c r="T886">
        <f t="shared" si="449"/>
        <v>0</v>
      </c>
    </row>
    <row r="887" spans="1:20" x14ac:dyDescent="0.4">
      <c r="A887" t="s">
        <v>19</v>
      </c>
      <c r="C887" s="9">
        <v>49.7</v>
      </c>
      <c r="D887">
        <v>13.5</v>
      </c>
      <c r="E887">
        <v>156</v>
      </c>
      <c r="F887">
        <v>6</v>
      </c>
      <c r="G887">
        <v>271.39999999999998</v>
      </c>
      <c r="H887">
        <v>259.8</v>
      </c>
      <c r="I887">
        <v>675.3</v>
      </c>
      <c r="J887">
        <f t="shared" si="440"/>
        <v>3932.0999999999995</v>
      </c>
      <c r="L887">
        <f t="shared" si="441"/>
        <v>0</v>
      </c>
      <c r="M887">
        <f t="shared" si="442"/>
        <v>0</v>
      </c>
      <c r="N887">
        <f t="shared" si="443"/>
        <v>0</v>
      </c>
      <c r="O887">
        <f t="shared" si="444"/>
        <v>0</v>
      </c>
      <c r="P887">
        <f t="shared" si="445"/>
        <v>0</v>
      </c>
      <c r="Q887">
        <f t="shared" si="446"/>
        <v>0</v>
      </c>
      <c r="R887">
        <f t="shared" si="447"/>
        <v>0</v>
      </c>
      <c r="S887">
        <f t="shared" si="448"/>
        <v>0</v>
      </c>
      <c r="T887">
        <f t="shared" si="449"/>
        <v>0</v>
      </c>
    </row>
    <row r="888" spans="1:20" x14ac:dyDescent="0.4">
      <c r="A888" t="s">
        <v>21</v>
      </c>
      <c r="C888" s="9">
        <v>43.1</v>
      </c>
      <c r="D888">
        <v>9.6999999999999993</v>
      </c>
      <c r="E888">
        <v>160</v>
      </c>
      <c r="F888">
        <v>4</v>
      </c>
      <c r="G888">
        <v>270.5</v>
      </c>
      <c r="H888">
        <v>252.4</v>
      </c>
      <c r="I888">
        <v>578.29999999999995</v>
      </c>
      <c r="J888">
        <f t="shared" si="440"/>
        <v>3824.3</v>
      </c>
      <c r="L888">
        <f t="shared" si="441"/>
        <v>0</v>
      </c>
      <c r="M888">
        <f t="shared" si="442"/>
        <v>0</v>
      </c>
      <c r="N888">
        <f t="shared" si="443"/>
        <v>0</v>
      </c>
      <c r="O888">
        <f t="shared" si="444"/>
        <v>0</v>
      </c>
      <c r="P888">
        <f t="shared" si="445"/>
        <v>0</v>
      </c>
      <c r="Q888">
        <f t="shared" si="446"/>
        <v>0</v>
      </c>
      <c r="R888">
        <f t="shared" si="447"/>
        <v>0</v>
      </c>
      <c r="S888">
        <f t="shared" si="448"/>
        <v>0</v>
      </c>
      <c r="T888">
        <f t="shared" si="449"/>
        <v>0</v>
      </c>
    </row>
    <row r="889" spans="1:20" x14ac:dyDescent="0.4">
      <c r="A889" t="s">
        <v>22</v>
      </c>
      <c r="C889" s="9">
        <v>50.5</v>
      </c>
      <c r="D889">
        <v>10.4</v>
      </c>
      <c r="E889">
        <v>165</v>
      </c>
      <c r="F889">
        <v>1</v>
      </c>
      <c r="G889">
        <v>229.5</v>
      </c>
      <c r="H889">
        <v>211</v>
      </c>
      <c r="I889">
        <v>409.3</v>
      </c>
      <c r="J889">
        <f t="shared" si="440"/>
        <v>3163.3</v>
      </c>
      <c r="L889">
        <f t="shared" si="441"/>
        <v>0</v>
      </c>
      <c r="M889">
        <f t="shared" si="442"/>
        <v>0</v>
      </c>
      <c r="N889">
        <f t="shared" si="443"/>
        <v>0</v>
      </c>
      <c r="O889">
        <f t="shared" si="444"/>
        <v>0</v>
      </c>
      <c r="P889">
        <f t="shared" si="445"/>
        <v>0</v>
      </c>
      <c r="Q889">
        <f t="shared" si="446"/>
        <v>0</v>
      </c>
      <c r="R889">
        <f t="shared" si="447"/>
        <v>0</v>
      </c>
      <c r="S889">
        <f t="shared" si="448"/>
        <v>0</v>
      </c>
      <c r="T889">
        <f t="shared" si="449"/>
        <v>0</v>
      </c>
    </row>
    <row r="890" spans="1:20" x14ac:dyDescent="0.4">
      <c r="A890" t="s">
        <v>23</v>
      </c>
      <c r="C890" s="9">
        <v>35.200000000000003</v>
      </c>
      <c r="D890">
        <v>11.6</v>
      </c>
      <c r="E890">
        <v>175</v>
      </c>
      <c r="F890">
        <v>8</v>
      </c>
      <c r="G890">
        <v>305.3</v>
      </c>
      <c r="H890">
        <v>285.60000000000002</v>
      </c>
      <c r="I890">
        <v>715.9</v>
      </c>
      <c r="J890">
        <f t="shared" si="440"/>
        <v>4379.5</v>
      </c>
      <c r="L890">
        <f t="shared" si="441"/>
        <v>0</v>
      </c>
      <c r="M890">
        <f t="shared" si="442"/>
        <v>0</v>
      </c>
      <c r="N890">
        <f t="shared" si="443"/>
        <v>0</v>
      </c>
      <c r="O890">
        <f t="shared" si="444"/>
        <v>0</v>
      </c>
      <c r="P890">
        <f t="shared" si="445"/>
        <v>0</v>
      </c>
      <c r="Q890">
        <f t="shared" si="446"/>
        <v>0</v>
      </c>
      <c r="R890">
        <f t="shared" si="447"/>
        <v>0</v>
      </c>
      <c r="S890">
        <f t="shared" si="448"/>
        <v>0</v>
      </c>
      <c r="T890">
        <f t="shared" si="449"/>
        <v>0</v>
      </c>
    </row>
    <row r="891" spans="1:20" x14ac:dyDescent="0.4">
      <c r="A891" t="s">
        <v>24</v>
      </c>
      <c r="C891" s="9">
        <v>42.8</v>
      </c>
      <c r="D891">
        <v>15.5</v>
      </c>
      <c r="E891">
        <v>177</v>
      </c>
      <c r="F891">
        <v>5</v>
      </c>
      <c r="G891">
        <v>375.1</v>
      </c>
      <c r="H891">
        <v>350.7</v>
      </c>
      <c r="I891">
        <v>938.7</v>
      </c>
      <c r="J891">
        <f t="shared" si="440"/>
        <v>5439.9000000000005</v>
      </c>
      <c r="L891">
        <f t="shared" si="441"/>
        <v>0</v>
      </c>
      <c r="M891">
        <f t="shared" si="442"/>
        <v>0</v>
      </c>
      <c r="N891">
        <f t="shared" si="443"/>
        <v>0</v>
      </c>
      <c r="O891">
        <f t="shared" si="444"/>
        <v>0</v>
      </c>
      <c r="P891">
        <f t="shared" si="445"/>
        <v>0</v>
      </c>
      <c r="Q891">
        <f t="shared" si="446"/>
        <v>0</v>
      </c>
      <c r="R891">
        <f t="shared" si="447"/>
        <v>0</v>
      </c>
      <c r="S891">
        <f t="shared" si="448"/>
        <v>0</v>
      </c>
      <c r="T891">
        <f t="shared" si="449"/>
        <v>0</v>
      </c>
    </row>
    <row r="892" spans="1:20" x14ac:dyDescent="0.4">
      <c r="A892" t="s">
        <v>25</v>
      </c>
      <c r="C892" s="9">
        <v>33.6</v>
      </c>
      <c r="D892">
        <v>7.9</v>
      </c>
      <c r="E892">
        <v>168</v>
      </c>
      <c r="F892">
        <v>5</v>
      </c>
      <c r="G892">
        <v>271.2</v>
      </c>
      <c r="H892">
        <v>261.60000000000002</v>
      </c>
      <c r="I892">
        <v>601.70000000000005</v>
      </c>
      <c r="J892">
        <f t="shared" si="440"/>
        <v>3856.0999999999995</v>
      </c>
      <c r="L892">
        <f t="shared" si="441"/>
        <v>0</v>
      </c>
      <c r="M892">
        <f t="shared" si="442"/>
        <v>0</v>
      </c>
      <c r="N892">
        <f t="shared" si="443"/>
        <v>0</v>
      </c>
      <c r="O892">
        <f t="shared" si="444"/>
        <v>0</v>
      </c>
      <c r="P892">
        <f t="shared" si="445"/>
        <v>0</v>
      </c>
      <c r="Q892">
        <f t="shared" si="446"/>
        <v>0</v>
      </c>
      <c r="R892">
        <f t="shared" si="447"/>
        <v>0</v>
      </c>
      <c r="S892">
        <f t="shared" si="448"/>
        <v>0</v>
      </c>
      <c r="T892">
        <f t="shared" si="449"/>
        <v>0</v>
      </c>
    </row>
    <row r="893" spans="1:20" x14ac:dyDescent="0.4">
      <c r="A893" t="s">
        <v>26</v>
      </c>
      <c r="C893" s="9">
        <v>31.5</v>
      </c>
      <c r="D893">
        <v>1.5</v>
      </c>
      <c r="E893">
        <v>171</v>
      </c>
      <c r="F893">
        <v>5</v>
      </c>
      <c r="G893">
        <v>233.8</v>
      </c>
      <c r="H893">
        <v>225.1</v>
      </c>
      <c r="I893">
        <v>967.9</v>
      </c>
      <c r="J893">
        <f t="shared" si="440"/>
        <v>3773.5000000000005</v>
      </c>
      <c r="L893">
        <f t="shared" si="441"/>
        <v>0</v>
      </c>
      <c r="M893">
        <f t="shared" si="442"/>
        <v>0</v>
      </c>
      <c r="N893">
        <f t="shared" si="443"/>
        <v>0</v>
      </c>
      <c r="O893">
        <f t="shared" si="444"/>
        <v>0</v>
      </c>
      <c r="P893">
        <f t="shared" si="445"/>
        <v>0</v>
      </c>
      <c r="Q893">
        <f t="shared" si="446"/>
        <v>0</v>
      </c>
      <c r="R893">
        <f t="shared" si="447"/>
        <v>0</v>
      </c>
      <c r="S893">
        <f t="shared" si="448"/>
        <v>0</v>
      </c>
      <c r="T893">
        <f t="shared" si="449"/>
        <v>0</v>
      </c>
    </row>
    <row r="894" spans="1:20" x14ac:dyDescent="0.4">
      <c r="A894" t="s">
        <v>27</v>
      </c>
      <c r="C894" s="9" t="s">
        <v>74</v>
      </c>
      <c r="D894" t="s">
        <v>74</v>
      </c>
      <c r="E894" t="s">
        <v>74</v>
      </c>
      <c r="F894" t="s">
        <v>74</v>
      </c>
      <c r="G894" t="s">
        <v>74</v>
      </c>
      <c r="H894" t="s">
        <v>74</v>
      </c>
      <c r="I894" t="s">
        <v>74</v>
      </c>
      <c r="J894" t="e">
        <f t="shared" si="440"/>
        <v>#VALUE!</v>
      </c>
      <c r="L894">
        <f t="shared" si="441"/>
        <v>0</v>
      </c>
      <c r="M894">
        <f t="shared" si="442"/>
        <v>0</v>
      </c>
      <c r="N894">
        <f t="shared" si="443"/>
        <v>0</v>
      </c>
      <c r="O894">
        <f t="shared" si="444"/>
        <v>0</v>
      </c>
      <c r="P894">
        <f t="shared" si="445"/>
        <v>0</v>
      </c>
      <c r="Q894">
        <f t="shared" si="446"/>
        <v>0</v>
      </c>
      <c r="R894">
        <f t="shared" si="447"/>
        <v>0</v>
      </c>
      <c r="S894">
        <f t="shared" si="448"/>
        <v>0</v>
      </c>
      <c r="T894">
        <f t="shared" si="449"/>
        <v>0</v>
      </c>
    </row>
    <row r="895" spans="1:20" x14ac:dyDescent="0.4">
      <c r="A895" t="s">
        <v>28</v>
      </c>
      <c r="C895" s="9">
        <v>40.6</v>
      </c>
      <c r="D895">
        <v>6.8</v>
      </c>
      <c r="E895">
        <v>168</v>
      </c>
      <c r="F895">
        <v>8</v>
      </c>
      <c r="G895">
        <v>217.8</v>
      </c>
      <c r="H895">
        <v>206.8</v>
      </c>
      <c r="I895">
        <v>487.4</v>
      </c>
      <c r="J895">
        <f t="shared" si="440"/>
        <v>3101.0000000000005</v>
      </c>
      <c r="L895">
        <f t="shared" si="441"/>
        <v>0</v>
      </c>
      <c r="M895">
        <f t="shared" si="442"/>
        <v>0</v>
      </c>
      <c r="N895">
        <f t="shared" si="443"/>
        <v>0</v>
      </c>
      <c r="O895">
        <f t="shared" si="444"/>
        <v>0</v>
      </c>
      <c r="P895">
        <f t="shared" si="445"/>
        <v>0</v>
      </c>
      <c r="Q895">
        <f t="shared" si="446"/>
        <v>0</v>
      </c>
      <c r="R895">
        <f t="shared" si="447"/>
        <v>0</v>
      </c>
      <c r="S895">
        <f t="shared" si="448"/>
        <v>0</v>
      </c>
      <c r="T895">
        <f t="shared" si="449"/>
        <v>0</v>
      </c>
    </row>
    <row r="896" spans="1:20" x14ac:dyDescent="0.4">
      <c r="A896" t="s">
        <v>29</v>
      </c>
      <c r="C896" s="9">
        <v>40.799999999999997</v>
      </c>
      <c r="D896">
        <v>9.6999999999999993</v>
      </c>
      <c r="E896">
        <v>167</v>
      </c>
      <c r="F896">
        <v>1</v>
      </c>
      <c r="G896">
        <v>231.6</v>
      </c>
      <c r="H896">
        <v>230.1</v>
      </c>
      <c r="I896">
        <v>712.5</v>
      </c>
      <c r="J896">
        <f t="shared" si="440"/>
        <v>3491.7</v>
      </c>
      <c r="L896">
        <f t="shared" si="441"/>
        <v>0</v>
      </c>
      <c r="M896">
        <f t="shared" si="442"/>
        <v>0</v>
      </c>
      <c r="N896">
        <f t="shared" si="443"/>
        <v>0</v>
      </c>
      <c r="O896">
        <f t="shared" si="444"/>
        <v>0</v>
      </c>
      <c r="P896">
        <f t="shared" si="445"/>
        <v>0</v>
      </c>
      <c r="Q896">
        <f t="shared" si="446"/>
        <v>0</v>
      </c>
      <c r="R896">
        <f t="shared" si="447"/>
        <v>0</v>
      </c>
      <c r="S896">
        <f t="shared" si="448"/>
        <v>0</v>
      </c>
      <c r="T896">
        <f t="shared" si="449"/>
        <v>0</v>
      </c>
    </row>
    <row r="897" spans="1:20" x14ac:dyDescent="0.4">
      <c r="A897" t="s">
        <v>30</v>
      </c>
      <c r="C897" s="9">
        <v>56</v>
      </c>
      <c r="D897">
        <v>10.1</v>
      </c>
      <c r="E897">
        <v>172</v>
      </c>
      <c r="F897">
        <v>18</v>
      </c>
      <c r="G897">
        <v>245.5</v>
      </c>
      <c r="H897">
        <v>219</v>
      </c>
      <c r="I897">
        <v>458</v>
      </c>
      <c r="J897">
        <f t="shared" si="440"/>
        <v>3404</v>
      </c>
      <c r="L897">
        <f t="shared" si="441"/>
        <v>0</v>
      </c>
      <c r="M897">
        <f t="shared" si="442"/>
        <v>0</v>
      </c>
      <c r="N897">
        <f t="shared" si="443"/>
        <v>0</v>
      </c>
      <c r="O897">
        <f t="shared" si="444"/>
        <v>0</v>
      </c>
      <c r="P897">
        <f t="shared" si="445"/>
        <v>0</v>
      </c>
      <c r="Q897">
        <f t="shared" si="446"/>
        <v>0</v>
      </c>
      <c r="R897">
        <f t="shared" si="447"/>
        <v>0</v>
      </c>
      <c r="S897">
        <f t="shared" si="448"/>
        <v>0</v>
      </c>
      <c r="T897">
        <f t="shared" si="449"/>
        <v>0</v>
      </c>
    </row>
    <row r="898" spans="1:20" x14ac:dyDescent="0.4">
      <c r="A898" t="s">
        <v>31</v>
      </c>
      <c r="C898" s="9">
        <v>41.3</v>
      </c>
      <c r="D898">
        <v>6.3</v>
      </c>
      <c r="E898">
        <v>165</v>
      </c>
      <c r="F898">
        <v>5</v>
      </c>
      <c r="G898">
        <v>212.4</v>
      </c>
      <c r="H898">
        <v>199.1</v>
      </c>
      <c r="I898">
        <v>451.5</v>
      </c>
      <c r="J898">
        <f t="shared" si="440"/>
        <v>3000.3</v>
      </c>
      <c r="L898">
        <f t="shared" si="441"/>
        <v>0</v>
      </c>
      <c r="M898">
        <f t="shared" si="442"/>
        <v>0</v>
      </c>
      <c r="N898">
        <f t="shared" si="443"/>
        <v>0</v>
      </c>
      <c r="O898">
        <f t="shared" si="444"/>
        <v>0</v>
      </c>
      <c r="P898">
        <f t="shared" si="445"/>
        <v>0</v>
      </c>
      <c r="Q898">
        <f t="shared" si="446"/>
        <v>0</v>
      </c>
      <c r="R898">
        <f t="shared" si="447"/>
        <v>0</v>
      </c>
      <c r="S898">
        <f t="shared" si="448"/>
        <v>0</v>
      </c>
      <c r="T898">
        <f t="shared" si="449"/>
        <v>0</v>
      </c>
    </row>
    <row r="899" spans="1:20" x14ac:dyDescent="0.4">
      <c r="A899" t="s">
        <v>32</v>
      </c>
      <c r="C899" s="9">
        <v>62.3</v>
      </c>
      <c r="D899">
        <v>14.3</v>
      </c>
      <c r="E899">
        <v>168</v>
      </c>
      <c r="F899">
        <v>21</v>
      </c>
      <c r="G899">
        <v>242.7</v>
      </c>
      <c r="H899">
        <v>212.3</v>
      </c>
      <c r="I899">
        <v>376</v>
      </c>
      <c r="J899">
        <f t="shared" si="440"/>
        <v>3288.3999999999996</v>
      </c>
      <c r="L899">
        <f t="shared" si="441"/>
        <v>0</v>
      </c>
      <c r="M899">
        <f t="shared" si="442"/>
        <v>0</v>
      </c>
      <c r="N899">
        <f t="shared" si="443"/>
        <v>0</v>
      </c>
      <c r="O899">
        <f t="shared" si="444"/>
        <v>0</v>
      </c>
      <c r="P899">
        <f t="shared" si="445"/>
        <v>0</v>
      </c>
      <c r="Q899">
        <f t="shared" si="446"/>
        <v>0</v>
      </c>
      <c r="R899">
        <f t="shared" si="447"/>
        <v>0</v>
      </c>
      <c r="S899">
        <f t="shared" si="448"/>
        <v>0</v>
      </c>
      <c r="T899">
        <f t="shared" si="449"/>
        <v>0</v>
      </c>
    </row>
    <row r="900" spans="1:20" x14ac:dyDescent="0.4">
      <c r="A900" t="s">
        <v>39</v>
      </c>
      <c r="C900" s="9">
        <v>45.6</v>
      </c>
      <c r="D900">
        <v>10.1</v>
      </c>
      <c r="E900">
        <v>160</v>
      </c>
      <c r="F900">
        <v>2</v>
      </c>
      <c r="G900">
        <v>188.9</v>
      </c>
      <c r="H900">
        <v>178.3</v>
      </c>
      <c r="I900">
        <v>298.5</v>
      </c>
      <c r="J900">
        <f t="shared" si="440"/>
        <v>2565.3000000000002</v>
      </c>
      <c r="L900">
        <f t="shared" si="441"/>
        <v>0</v>
      </c>
      <c r="M900">
        <f t="shared" si="442"/>
        <v>0</v>
      </c>
      <c r="N900">
        <f t="shared" si="443"/>
        <v>0</v>
      </c>
      <c r="O900">
        <f t="shared" si="444"/>
        <v>0</v>
      </c>
      <c r="P900">
        <f t="shared" si="445"/>
        <v>0</v>
      </c>
      <c r="Q900">
        <f t="shared" si="446"/>
        <v>0</v>
      </c>
      <c r="R900">
        <f t="shared" si="447"/>
        <v>0</v>
      </c>
      <c r="S900">
        <f t="shared" si="448"/>
        <v>0</v>
      </c>
      <c r="T900">
        <f t="shared" si="449"/>
        <v>0</v>
      </c>
    </row>
    <row r="902" spans="1:20" x14ac:dyDescent="0.4">
      <c r="M902">
        <f>SUM(M884:M900)</f>
        <v>0</v>
      </c>
      <c r="N902">
        <f>SUM(N884:N900)</f>
        <v>0</v>
      </c>
      <c r="O902">
        <f>SUM(O884:O900)</f>
        <v>0</v>
      </c>
      <c r="P902">
        <f>SUM(P884:P900)</f>
        <v>0</v>
      </c>
      <c r="Q902">
        <f>SUM(Q884:Q900)*1000</f>
        <v>0</v>
      </c>
      <c r="R902">
        <f>SUM(R884:R900)*1000</f>
        <v>0</v>
      </c>
      <c r="S902">
        <f>SUM(S884:S900)*1000</f>
        <v>0</v>
      </c>
      <c r="T902">
        <f>SUM(T884:T900)*1000</f>
        <v>0</v>
      </c>
    </row>
    <row r="903" spans="1:20" x14ac:dyDescent="0.4">
      <c r="A903" t="s">
        <v>174</v>
      </c>
      <c r="L903" t="s">
        <v>78</v>
      </c>
    </row>
    <row r="904" spans="1:20" x14ac:dyDescent="0.4">
      <c r="A904" t="s">
        <v>16</v>
      </c>
      <c r="C904" s="9">
        <v>49.4</v>
      </c>
      <c r="D904">
        <v>8.6999999999999993</v>
      </c>
      <c r="E904">
        <v>165</v>
      </c>
      <c r="F904">
        <v>20</v>
      </c>
      <c r="G904">
        <v>1149.9000000000001</v>
      </c>
      <c r="H904">
        <v>1056.0999999999999</v>
      </c>
      <c r="I904">
        <v>668</v>
      </c>
      <c r="J904">
        <f t="shared" ref="J904:J920" si="450">(G904*12)+I904</f>
        <v>14466.800000000001</v>
      </c>
      <c r="L904">
        <f>IF(AND($F$1=A904,$M$1=$A$903),A904,0)</f>
        <v>0</v>
      </c>
      <c r="M904">
        <f>IFERROR(VLOOKUP(L904,$A$903:$J$920,3,FALSE),0)</f>
        <v>0</v>
      </c>
      <c r="N904">
        <f>IFERROR(VLOOKUP(L904,$A$903:$J$920,4,FALSE),0)</f>
        <v>0</v>
      </c>
      <c r="O904">
        <f>IFERROR(VLOOKUP(L904,$A$903:$J$920,5,FALSE),0)</f>
        <v>0</v>
      </c>
      <c r="P904">
        <f>IFERROR(VLOOKUP(L904,$A$903:$J$920,6,FALSE),0)</f>
        <v>0</v>
      </c>
      <c r="Q904">
        <f>IFERROR(VLOOKUP(L904,$A$903:$J$920,7,FALSE),0)</f>
        <v>0</v>
      </c>
      <c r="R904">
        <f>IFERROR(VLOOKUP(L904,$A$903:$J$920,8,FALSE),0)</f>
        <v>0</v>
      </c>
      <c r="S904">
        <f>IFERROR(VLOOKUP(L904,$A$903:$J$920,9,FALSE),0)</f>
        <v>0</v>
      </c>
      <c r="T904">
        <f>IFERROR(VLOOKUP(L904,$A$903:$J$920,10,FALSE),0)</f>
        <v>0</v>
      </c>
    </row>
    <row r="905" spans="1:20" x14ac:dyDescent="0.4">
      <c r="A905" t="s">
        <v>17</v>
      </c>
      <c r="C905" s="9">
        <v>45.2</v>
      </c>
      <c r="D905">
        <v>16.2</v>
      </c>
      <c r="E905">
        <v>185</v>
      </c>
      <c r="F905">
        <v>0</v>
      </c>
      <c r="G905">
        <v>899.7</v>
      </c>
      <c r="H905">
        <v>899.7</v>
      </c>
      <c r="I905">
        <v>1043.3</v>
      </c>
      <c r="J905">
        <f t="shared" si="450"/>
        <v>11839.7</v>
      </c>
      <c r="L905">
        <f t="shared" ref="L905:L920" si="451">IF(AND($F$1=A905,$M$1=$A$903),A905,0)</f>
        <v>0</v>
      </c>
      <c r="M905">
        <f t="shared" ref="M905:M920" si="452">IFERROR(VLOOKUP(L905,$A$903:$J$920,3,FALSE),0)</f>
        <v>0</v>
      </c>
      <c r="N905">
        <f t="shared" ref="N905:N920" si="453">IFERROR(VLOOKUP(L905,$A$903:$J$920,4,FALSE),0)</f>
        <v>0</v>
      </c>
      <c r="O905">
        <f t="shared" ref="O905:O920" si="454">IFERROR(VLOOKUP(L905,$A$903:$J$920,5,FALSE),0)</f>
        <v>0</v>
      </c>
      <c r="P905">
        <f t="shared" ref="P905:P920" si="455">IFERROR(VLOOKUP(L905,$A$903:$J$920,6,FALSE),0)</f>
        <v>0</v>
      </c>
      <c r="Q905">
        <f t="shared" ref="Q905:Q920" si="456">IFERROR(VLOOKUP(L905,$A$903:$J$920,7,FALSE),0)</f>
        <v>0</v>
      </c>
      <c r="R905">
        <f t="shared" ref="R905:R920" si="457">IFERROR(VLOOKUP(L905,$A$903:$J$920,8,FALSE),0)</f>
        <v>0</v>
      </c>
      <c r="S905">
        <f t="shared" ref="S905:S920" si="458">IFERROR(VLOOKUP(L905,$A$903:$J$920,9,FALSE),0)</f>
        <v>0</v>
      </c>
      <c r="T905">
        <f t="shared" ref="T905:T920" si="459">IFERROR(VLOOKUP(L905,$A$903:$J$920,10,FALSE),0)</f>
        <v>0</v>
      </c>
    </row>
    <row r="906" spans="1:20" x14ac:dyDescent="0.4">
      <c r="A906" t="s">
        <v>18</v>
      </c>
      <c r="C906" s="9">
        <v>51.2</v>
      </c>
      <c r="D906">
        <v>11</v>
      </c>
      <c r="E906">
        <v>164</v>
      </c>
      <c r="F906">
        <v>8</v>
      </c>
      <c r="G906">
        <v>412.7</v>
      </c>
      <c r="H906">
        <v>390.9</v>
      </c>
      <c r="I906">
        <v>483.7</v>
      </c>
      <c r="J906">
        <f t="shared" si="450"/>
        <v>5436.0999999999995</v>
      </c>
      <c r="L906">
        <f t="shared" si="451"/>
        <v>0</v>
      </c>
      <c r="M906">
        <f t="shared" si="452"/>
        <v>0</v>
      </c>
      <c r="N906">
        <f t="shared" si="453"/>
        <v>0</v>
      </c>
      <c r="O906">
        <f t="shared" si="454"/>
        <v>0</v>
      </c>
      <c r="P906">
        <f t="shared" si="455"/>
        <v>0</v>
      </c>
      <c r="Q906">
        <f t="shared" si="456"/>
        <v>0</v>
      </c>
      <c r="R906">
        <f t="shared" si="457"/>
        <v>0</v>
      </c>
      <c r="S906">
        <f t="shared" si="458"/>
        <v>0</v>
      </c>
      <c r="T906">
        <f t="shared" si="459"/>
        <v>0</v>
      </c>
    </row>
    <row r="907" spans="1:20" x14ac:dyDescent="0.4">
      <c r="A907" t="s">
        <v>19</v>
      </c>
      <c r="C907" s="9">
        <v>36.9</v>
      </c>
      <c r="D907">
        <v>10.3</v>
      </c>
      <c r="E907">
        <v>157</v>
      </c>
      <c r="F907">
        <v>3</v>
      </c>
      <c r="G907">
        <v>232.7</v>
      </c>
      <c r="H907">
        <v>228.4</v>
      </c>
      <c r="I907">
        <v>964.4</v>
      </c>
      <c r="J907">
        <f t="shared" si="450"/>
        <v>3756.7999999999997</v>
      </c>
      <c r="L907">
        <f t="shared" si="451"/>
        <v>0</v>
      </c>
      <c r="M907">
        <f t="shared" si="452"/>
        <v>0</v>
      </c>
      <c r="N907">
        <f t="shared" si="453"/>
        <v>0</v>
      </c>
      <c r="O907">
        <f t="shared" si="454"/>
        <v>0</v>
      </c>
      <c r="P907">
        <f t="shared" si="455"/>
        <v>0</v>
      </c>
      <c r="Q907">
        <f t="shared" si="456"/>
        <v>0</v>
      </c>
      <c r="R907">
        <f t="shared" si="457"/>
        <v>0</v>
      </c>
      <c r="S907">
        <f t="shared" si="458"/>
        <v>0</v>
      </c>
      <c r="T907">
        <f t="shared" si="459"/>
        <v>0</v>
      </c>
    </row>
    <row r="908" spans="1:20" x14ac:dyDescent="0.4">
      <c r="A908" t="s">
        <v>21</v>
      </c>
      <c r="C908" s="9">
        <v>43.7</v>
      </c>
      <c r="D908">
        <v>10.7</v>
      </c>
      <c r="E908">
        <v>164</v>
      </c>
      <c r="F908">
        <v>6</v>
      </c>
      <c r="G908">
        <v>297.39999999999998</v>
      </c>
      <c r="H908">
        <v>275.5</v>
      </c>
      <c r="I908">
        <v>665.2</v>
      </c>
      <c r="J908">
        <f t="shared" si="450"/>
        <v>4234</v>
      </c>
      <c r="L908">
        <f t="shared" si="451"/>
        <v>0</v>
      </c>
      <c r="M908">
        <f t="shared" si="452"/>
        <v>0</v>
      </c>
      <c r="N908">
        <f t="shared" si="453"/>
        <v>0</v>
      </c>
      <c r="O908">
        <f t="shared" si="454"/>
        <v>0</v>
      </c>
      <c r="P908">
        <f t="shared" si="455"/>
        <v>0</v>
      </c>
      <c r="Q908">
        <f t="shared" si="456"/>
        <v>0</v>
      </c>
      <c r="R908">
        <f t="shared" si="457"/>
        <v>0</v>
      </c>
      <c r="S908">
        <f t="shared" si="458"/>
        <v>0</v>
      </c>
      <c r="T908">
        <f t="shared" si="459"/>
        <v>0</v>
      </c>
    </row>
    <row r="909" spans="1:20" x14ac:dyDescent="0.4">
      <c r="A909" t="s">
        <v>22</v>
      </c>
      <c r="C909" s="9">
        <v>51.8</v>
      </c>
      <c r="D909">
        <v>14.1</v>
      </c>
      <c r="E909">
        <v>172</v>
      </c>
      <c r="F909">
        <v>7</v>
      </c>
      <c r="G909">
        <v>255.8</v>
      </c>
      <c r="H909">
        <v>242.5</v>
      </c>
      <c r="I909">
        <v>429.2</v>
      </c>
      <c r="J909">
        <f t="shared" si="450"/>
        <v>3498.8</v>
      </c>
      <c r="L909">
        <f t="shared" si="451"/>
        <v>0</v>
      </c>
      <c r="M909">
        <f t="shared" si="452"/>
        <v>0</v>
      </c>
      <c r="N909">
        <f t="shared" si="453"/>
        <v>0</v>
      </c>
      <c r="O909">
        <f t="shared" si="454"/>
        <v>0</v>
      </c>
      <c r="P909">
        <f t="shared" si="455"/>
        <v>0</v>
      </c>
      <c r="Q909">
        <f t="shared" si="456"/>
        <v>0</v>
      </c>
      <c r="R909">
        <f t="shared" si="457"/>
        <v>0</v>
      </c>
      <c r="S909">
        <f t="shared" si="458"/>
        <v>0</v>
      </c>
      <c r="T909">
        <f t="shared" si="459"/>
        <v>0</v>
      </c>
    </row>
    <row r="910" spans="1:20" x14ac:dyDescent="0.4">
      <c r="A910" t="s">
        <v>23</v>
      </c>
      <c r="C910" s="9">
        <v>43.7</v>
      </c>
      <c r="D910">
        <v>13.2</v>
      </c>
      <c r="E910">
        <v>166</v>
      </c>
      <c r="F910">
        <v>7</v>
      </c>
      <c r="G910">
        <v>317.8</v>
      </c>
      <c r="H910">
        <v>299.2</v>
      </c>
      <c r="I910">
        <v>790</v>
      </c>
      <c r="J910">
        <f t="shared" si="450"/>
        <v>4603.6000000000004</v>
      </c>
      <c r="L910">
        <f t="shared" si="451"/>
        <v>0</v>
      </c>
      <c r="M910">
        <f t="shared" si="452"/>
        <v>0</v>
      </c>
      <c r="N910">
        <f t="shared" si="453"/>
        <v>0</v>
      </c>
      <c r="O910">
        <f t="shared" si="454"/>
        <v>0</v>
      </c>
      <c r="P910">
        <f t="shared" si="455"/>
        <v>0</v>
      </c>
      <c r="Q910">
        <f t="shared" si="456"/>
        <v>0</v>
      </c>
      <c r="R910">
        <f t="shared" si="457"/>
        <v>0</v>
      </c>
      <c r="S910">
        <f t="shared" si="458"/>
        <v>0</v>
      </c>
      <c r="T910">
        <f t="shared" si="459"/>
        <v>0</v>
      </c>
    </row>
    <row r="911" spans="1:20" x14ac:dyDescent="0.4">
      <c r="A911" t="s">
        <v>24</v>
      </c>
      <c r="C911" s="9">
        <v>40.799999999999997</v>
      </c>
      <c r="D911">
        <v>15.7</v>
      </c>
      <c r="E911">
        <v>159</v>
      </c>
      <c r="F911">
        <v>9</v>
      </c>
      <c r="G911">
        <v>376.7</v>
      </c>
      <c r="H911">
        <v>338.6</v>
      </c>
      <c r="I911">
        <v>967.1</v>
      </c>
      <c r="J911">
        <f t="shared" si="450"/>
        <v>5487.5</v>
      </c>
      <c r="L911">
        <f t="shared" si="451"/>
        <v>0</v>
      </c>
      <c r="M911">
        <f t="shared" si="452"/>
        <v>0</v>
      </c>
      <c r="N911">
        <f t="shared" si="453"/>
        <v>0</v>
      </c>
      <c r="O911">
        <f t="shared" si="454"/>
        <v>0</v>
      </c>
      <c r="P911">
        <f t="shared" si="455"/>
        <v>0</v>
      </c>
      <c r="Q911">
        <f t="shared" si="456"/>
        <v>0</v>
      </c>
      <c r="R911">
        <f t="shared" si="457"/>
        <v>0</v>
      </c>
      <c r="S911">
        <f t="shared" si="458"/>
        <v>0</v>
      </c>
      <c r="T911">
        <f t="shared" si="459"/>
        <v>0</v>
      </c>
    </row>
    <row r="912" spans="1:20" x14ac:dyDescent="0.4">
      <c r="A912" t="s">
        <v>25</v>
      </c>
      <c r="C912" s="9">
        <v>35.700000000000003</v>
      </c>
      <c r="D912">
        <v>7.3</v>
      </c>
      <c r="E912">
        <v>167</v>
      </c>
      <c r="F912">
        <v>3</v>
      </c>
      <c r="G912">
        <v>276.2</v>
      </c>
      <c r="H912">
        <v>270.60000000000002</v>
      </c>
      <c r="I912">
        <v>549.70000000000005</v>
      </c>
      <c r="J912">
        <f t="shared" si="450"/>
        <v>3864.0999999999995</v>
      </c>
      <c r="L912">
        <f t="shared" si="451"/>
        <v>0</v>
      </c>
      <c r="M912">
        <f t="shared" si="452"/>
        <v>0</v>
      </c>
      <c r="N912">
        <f t="shared" si="453"/>
        <v>0</v>
      </c>
      <c r="O912">
        <f t="shared" si="454"/>
        <v>0</v>
      </c>
      <c r="P912">
        <f t="shared" si="455"/>
        <v>0</v>
      </c>
      <c r="Q912">
        <f t="shared" si="456"/>
        <v>0</v>
      </c>
      <c r="R912">
        <f t="shared" si="457"/>
        <v>0</v>
      </c>
      <c r="S912">
        <f t="shared" si="458"/>
        <v>0</v>
      </c>
      <c r="T912">
        <f t="shared" si="459"/>
        <v>0</v>
      </c>
    </row>
    <row r="913" spans="1:20" x14ac:dyDescent="0.4">
      <c r="A913" t="s">
        <v>26</v>
      </c>
      <c r="C913" s="9">
        <v>34.9</v>
      </c>
      <c r="D913">
        <v>4.5</v>
      </c>
      <c r="E913">
        <v>197</v>
      </c>
      <c r="F913">
        <v>21</v>
      </c>
      <c r="G913">
        <v>272.39999999999998</v>
      </c>
      <c r="H913">
        <v>245.2</v>
      </c>
      <c r="I913">
        <v>398.7</v>
      </c>
      <c r="J913">
        <f t="shared" si="450"/>
        <v>3667.4999999999995</v>
      </c>
      <c r="L913">
        <f t="shared" si="451"/>
        <v>0</v>
      </c>
      <c r="M913">
        <f t="shared" si="452"/>
        <v>0</v>
      </c>
      <c r="N913">
        <f t="shared" si="453"/>
        <v>0</v>
      </c>
      <c r="O913">
        <f t="shared" si="454"/>
        <v>0</v>
      </c>
      <c r="P913">
        <f t="shared" si="455"/>
        <v>0</v>
      </c>
      <c r="Q913">
        <f t="shared" si="456"/>
        <v>0</v>
      </c>
      <c r="R913">
        <f t="shared" si="457"/>
        <v>0</v>
      </c>
      <c r="S913">
        <f t="shared" si="458"/>
        <v>0</v>
      </c>
      <c r="T913">
        <f t="shared" si="459"/>
        <v>0</v>
      </c>
    </row>
    <row r="914" spans="1:20" x14ac:dyDescent="0.4">
      <c r="A914" t="s">
        <v>27</v>
      </c>
      <c r="C914" s="9">
        <v>42.5</v>
      </c>
      <c r="D914">
        <v>4.5</v>
      </c>
      <c r="E914">
        <v>227</v>
      </c>
      <c r="F914">
        <v>0</v>
      </c>
      <c r="G914">
        <v>359.1</v>
      </c>
      <c r="H914">
        <v>359.1</v>
      </c>
      <c r="I914">
        <v>30</v>
      </c>
      <c r="J914">
        <f t="shared" si="450"/>
        <v>4339.2000000000007</v>
      </c>
      <c r="L914">
        <f t="shared" si="451"/>
        <v>0</v>
      </c>
      <c r="M914">
        <f t="shared" si="452"/>
        <v>0</v>
      </c>
      <c r="N914">
        <f t="shared" si="453"/>
        <v>0</v>
      </c>
      <c r="O914">
        <f t="shared" si="454"/>
        <v>0</v>
      </c>
      <c r="P914">
        <f t="shared" si="455"/>
        <v>0</v>
      </c>
      <c r="Q914">
        <f t="shared" si="456"/>
        <v>0</v>
      </c>
      <c r="R914">
        <f t="shared" si="457"/>
        <v>0</v>
      </c>
      <c r="S914">
        <f t="shared" si="458"/>
        <v>0</v>
      </c>
      <c r="T914">
        <f t="shared" si="459"/>
        <v>0</v>
      </c>
    </row>
    <row r="915" spans="1:20" x14ac:dyDescent="0.4">
      <c r="A915" t="s">
        <v>28</v>
      </c>
      <c r="C915" s="9">
        <v>41</v>
      </c>
      <c r="D915">
        <v>7</v>
      </c>
      <c r="E915">
        <v>166</v>
      </c>
      <c r="F915">
        <v>7</v>
      </c>
      <c r="G915">
        <v>229.9</v>
      </c>
      <c r="H915">
        <v>217.8</v>
      </c>
      <c r="I915">
        <v>511.4</v>
      </c>
      <c r="J915">
        <f t="shared" si="450"/>
        <v>3270.2000000000003</v>
      </c>
      <c r="L915">
        <f t="shared" si="451"/>
        <v>0</v>
      </c>
      <c r="M915">
        <f t="shared" si="452"/>
        <v>0</v>
      </c>
      <c r="N915">
        <f t="shared" si="453"/>
        <v>0</v>
      </c>
      <c r="O915">
        <f t="shared" si="454"/>
        <v>0</v>
      </c>
      <c r="P915">
        <f t="shared" si="455"/>
        <v>0</v>
      </c>
      <c r="Q915">
        <f t="shared" si="456"/>
        <v>0</v>
      </c>
      <c r="R915">
        <f t="shared" si="457"/>
        <v>0</v>
      </c>
      <c r="S915">
        <f t="shared" si="458"/>
        <v>0</v>
      </c>
      <c r="T915">
        <f t="shared" si="459"/>
        <v>0</v>
      </c>
    </row>
    <row r="916" spans="1:20" x14ac:dyDescent="0.4">
      <c r="A916" t="s">
        <v>29</v>
      </c>
      <c r="C916" s="9">
        <v>42.1</v>
      </c>
      <c r="D916">
        <v>11.7</v>
      </c>
      <c r="E916">
        <v>171</v>
      </c>
      <c r="F916">
        <v>3</v>
      </c>
      <c r="G916">
        <v>232.9</v>
      </c>
      <c r="H916">
        <v>228.8</v>
      </c>
      <c r="I916">
        <v>699.6</v>
      </c>
      <c r="J916">
        <f t="shared" si="450"/>
        <v>3494.4</v>
      </c>
      <c r="L916">
        <f t="shared" si="451"/>
        <v>0</v>
      </c>
      <c r="M916">
        <f t="shared" si="452"/>
        <v>0</v>
      </c>
      <c r="N916">
        <f t="shared" si="453"/>
        <v>0</v>
      </c>
      <c r="O916">
        <f t="shared" si="454"/>
        <v>0</v>
      </c>
      <c r="P916">
        <f t="shared" si="455"/>
        <v>0</v>
      </c>
      <c r="Q916">
        <f t="shared" si="456"/>
        <v>0</v>
      </c>
      <c r="R916">
        <f t="shared" si="457"/>
        <v>0</v>
      </c>
      <c r="S916">
        <f t="shared" si="458"/>
        <v>0</v>
      </c>
      <c r="T916">
        <f t="shared" si="459"/>
        <v>0</v>
      </c>
    </row>
    <row r="917" spans="1:20" x14ac:dyDescent="0.4">
      <c r="A917" t="s">
        <v>30</v>
      </c>
      <c r="C917" s="9">
        <v>52</v>
      </c>
      <c r="D917">
        <v>10.6</v>
      </c>
      <c r="E917">
        <v>168</v>
      </c>
      <c r="F917">
        <v>6</v>
      </c>
      <c r="G917">
        <v>278.10000000000002</v>
      </c>
      <c r="H917">
        <v>264.89999999999998</v>
      </c>
      <c r="I917">
        <v>619.9</v>
      </c>
      <c r="J917">
        <f t="shared" si="450"/>
        <v>3957.1000000000004</v>
      </c>
      <c r="L917">
        <f t="shared" si="451"/>
        <v>0</v>
      </c>
      <c r="M917">
        <f t="shared" si="452"/>
        <v>0</v>
      </c>
      <c r="N917">
        <f t="shared" si="453"/>
        <v>0</v>
      </c>
      <c r="O917">
        <f t="shared" si="454"/>
        <v>0</v>
      </c>
      <c r="P917">
        <f t="shared" si="455"/>
        <v>0</v>
      </c>
      <c r="Q917">
        <f t="shared" si="456"/>
        <v>0</v>
      </c>
      <c r="R917">
        <f t="shared" si="457"/>
        <v>0</v>
      </c>
      <c r="S917">
        <f t="shared" si="458"/>
        <v>0</v>
      </c>
      <c r="T917">
        <f t="shared" si="459"/>
        <v>0</v>
      </c>
    </row>
    <row r="918" spans="1:20" x14ac:dyDescent="0.4">
      <c r="A918" t="s">
        <v>31</v>
      </c>
      <c r="C918" s="9">
        <v>43</v>
      </c>
      <c r="D918">
        <v>6.8</v>
      </c>
      <c r="E918">
        <v>165</v>
      </c>
      <c r="F918">
        <v>4</v>
      </c>
      <c r="G918">
        <v>219.2</v>
      </c>
      <c r="H918">
        <v>205</v>
      </c>
      <c r="I918">
        <v>483.6</v>
      </c>
      <c r="J918">
        <f t="shared" si="450"/>
        <v>3113.9999999999995</v>
      </c>
      <c r="L918">
        <f t="shared" si="451"/>
        <v>0</v>
      </c>
      <c r="M918">
        <f t="shared" si="452"/>
        <v>0</v>
      </c>
      <c r="N918">
        <f t="shared" si="453"/>
        <v>0</v>
      </c>
      <c r="O918">
        <f t="shared" si="454"/>
        <v>0</v>
      </c>
      <c r="P918">
        <f t="shared" si="455"/>
        <v>0</v>
      </c>
      <c r="Q918">
        <f t="shared" si="456"/>
        <v>0</v>
      </c>
      <c r="R918">
        <f t="shared" si="457"/>
        <v>0</v>
      </c>
      <c r="S918">
        <f t="shared" si="458"/>
        <v>0</v>
      </c>
      <c r="T918">
        <f t="shared" si="459"/>
        <v>0</v>
      </c>
    </row>
    <row r="919" spans="1:20" x14ac:dyDescent="0.4">
      <c r="A919" t="s">
        <v>32</v>
      </c>
      <c r="C919" s="9">
        <v>50.3</v>
      </c>
      <c r="D919">
        <v>7.1</v>
      </c>
      <c r="E919">
        <v>169</v>
      </c>
      <c r="F919">
        <v>3</v>
      </c>
      <c r="G919">
        <v>294.39999999999998</v>
      </c>
      <c r="H919">
        <v>287.89999999999998</v>
      </c>
      <c r="I919">
        <v>188</v>
      </c>
      <c r="J919">
        <f t="shared" si="450"/>
        <v>3720.7999999999997</v>
      </c>
      <c r="L919">
        <f t="shared" si="451"/>
        <v>0</v>
      </c>
      <c r="M919">
        <f t="shared" si="452"/>
        <v>0</v>
      </c>
      <c r="N919">
        <f t="shared" si="453"/>
        <v>0</v>
      </c>
      <c r="O919">
        <f t="shared" si="454"/>
        <v>0</v>
      </c>
      <c r="P919">
        <f t="shared" si="455"/>
        <v>0</v>
      </c>
      <c r="Q919">
        <f t="shared" si="456"/>
        <v>0</v>
      </c>
      <c r="R919">
        <f t="shared" si="457"/>
        <v>0</v>
      </c>
      <c r="S919">
        <f t="shared" si="458"/>
        <v>0</v>
      </c>
      <c r="T919">
        <f t="shared" si="459"/>
        <v>0</v>
      </c>
    </row>
    <row r="920" spans="1:20" x14ac:dyDescent="0.4">
      <c r="A920" t="s">
        <v>39</v>
      </c>
      <c r="C920" s="9">
        <v>44.1</v>
      </c>
      <c r="D920">
        <v>7</v>
      </c>
      <c r="E920">
        <v>163</v>
      </c>
      <c r="F920">
        <v>2</v>
      </c>
      <c r="G920">
        <v>201.3</v>
      </c>
      <c r="H920">
        <v>196.4</v>
      </c>
      <c r="I920">
        <v>354.7</v>
      </c>
      <c r="J920">
        <f t="shared" si="450"/>
        <v>2770.3</v>
      </c>
      <c r="L920">
        <f t="shared" si="451"/>
        <v>0</v>
      </c>
      <c r="M920">
        <f t="shared" si="452"/>
        <v>0</v>
      </c>
      <c r="N920">
        <f t="shared" si="453"/>
        <v>0</v>
      </c>
      <c r="O920">
        <f t="shared" si="454"/>
        <v>0</v>
      </c>
      <c r="P920">
        <f t="shared" si="455"/>
        <v>0</v>
      </c>
      <c r="Q920">
        <f t="shared" si="456"/>
        <v>0</v>
      </c>
      <c r="R920">
        <f t="shared" si="457"/>
        <v>0</v>
      </c>
      <c r="S920">
        <f t="shared" si="458"/>
        <v>0</v>
      </c>
      <c r="T920">
        <f t="shared" si="459"/>
        <v>0</v>
      </c>
    </row>
    <row r="922" spans="1:20" x14ac:dyDescent="0.4">
      <c r="M922">
        <f>SUM(M904:M920)</f>
        <v>0</v>
      </c>
      <c r="N922">
        <f>SUM(N904:N920)</f>
        <v>0</v>
      </c>
      <c r="O922">
        <f>SUM(O904:O920)</f>
        <v>0</v>
      </c>
      <c r="P922">
        <f>SUM(P904:P920)</f>
        <v>0</v>
      </c>
      <c r="Q922">
        <f>SUM(Q904:Q920)*1000</f>
        <v>0</v>
      </c>
      <c r="R922">
        <f>SUM(R904:R920)*1000</f>
        <v>0</v>
      </c>
      <c r="S922">
        <f>SUM(S904:S920)*1000</f>
        <v>0</v>
      </c>
      <c r="T922">
        <f>SUM(T904:T920)*1000</f>
        <v>0</v>
      </c>
    </row>
    <row r="923" spans="1:20" x14ac:dyDescent="0.4">
      <c r="A923" t="s">
        <v>175</v>
      </c>
      <c r="L923" t="s">
        <v>78</v>
      </c>
    </row>
    <row r="924" spans="1:20" x14ac:dyDescent="0.4">
      <c r="A924" t="s">
        <v>16</v>
      </c>
      <c r="C924" s="9">
        <v>39.700000000000003</v>
      </c>
      <c r="D924">
        <v>3.2</v>
      </c>
      <c r="E924">
        <v>173</v>
      </c>
      <c r="F924">
        <v>17</v>
      </c>
      <c r="G924">
        <v>1092.5999999999999</v>
      </c>
      <c r="H924">
        <v>1022.2</v>
      </c>
      <c r="I924">
        <v>155.69999999999999</v>
      </c>
      <c r="J924">
        <f t="shared" ref="J924:J940" si="460">(G924*12)+I924</f>
        <v>13266.9</v>
      </c>
      <c r="L924">
        <f>IF(AND($F$1=A924,$M$1=$A$923),A924,0)</f>
        <v>0</v>
      </c>
      <c r="M924">
        <f>IFERROR(VLOOKUP(L924,$A$923:$J$940,3,FALSE),0)</f>
        <v>0</v>
      </c>
      <c r="N924">
        <f>IFERROR(VLOOKUP(L924,$A$923:$J$940,4,FALSE),0)</f>
        <v>0</v>
      </c>
      <c r="O924">
        <f>IFERROR(VLOOKUP(L924,$A$923:$J$940,5,FALSE),0)</f>
        <v>0</v>
      </c>
      <c r="P924">
        <f>IFERROR(VLOOKUP(L924,$A$923:$J$940,6,FALSE),0)</f>
        <v>0</v>
      </c>
      <c r="Q924">
        <f>IFERROR(VLOOKUP(L924,$A$923:$J$940,7,FALSE),0)</f>
        <v>0</v>
      </c>
      <c r="R924">
        <f>IFERROR(VLOOKUP(L924,$A$923:$J$940,8,FALSE),0)</f>
        <v>0</v>
      </c>
      <c r="S924">
        <f>IFERROR(VLOOKUP(L924,$A$923:$J$940,9,FALSE),0)</f>
        <v>0</v>
      </c>
      <c r="T924">
        <f>IFERROR(VLOOKUP(L924,$A$923:$J$940,10,FALSE),0)</f>
        <v>0</v>
      </c>
    </row>
    <row r="925" spans="1:20" x14ac:dyDescent="0.4">
      <c r="A925" t="s">
        <v>17</v>
      </c>
      <c r="C925" s="9" t="s">
        <v>74</v>
      </c>
      <c r="D925" t="s">
        <v>74</v>
      </c>
      <c r="E925" t="s">
        <v>74</v>
      </c>
      <c r="F925" t="s">
        <v>74</v>
      </c>
      <c r="G925" t="s">
        <v>74</v>
      </c>
      <c r="H925" t="s">
        <v>74</v>
      </c>
      <c r="I925" t="s">
        <v>74</v>
      </c>
      <c r="J925" t="e">
        <f t="shared" si="460"/>
        <v>#VALUE!</v>
      </c>
      <c r="L925">
        <f t="shared" ref="L925:L940" si="461">IF(AND($F$1=A925,$M$1=$A$923),A925,0)</f>
        <v>0</v>
      </c>
      <c r="M925">
        <f t="shared" ref="M925:M940" si="462">IFERROR(VLOOKUP(L925,$A$923:$J$940,3,FALSE),0)</f>
        <v>0</v>
      </c>
      <c r="N925">
        <f t="shared" ref="N925:N940" si="463">IFERROR(VLOOKUP(L925,$A$923:$J$940,4,FALSE),0)</f>
        <v>0</v>
      </c>
      <c r="O925">
        <f t="shared" ref="O925:O940" si="464">IFERROR(VLOOKUP(L925,$A$923:$J$940,5,FALSE),0)</f>
        <v>0</v>
      </c>
      <c r="P925">
        <f t="shared" ref="P925:P940" si="465">IFERROR(VLOOKUP(L925,$A$923:$J$940,6,FALSE),0)</f>
        <v>0</v>
      </c>
      <c r="Q925">
        <f t="shared" ref="Q925:Q940" si="466">IFERROR(VLOOKUP(L925,$A$923:$J$940,7,FALSE),0)</f>
        <v>0</v>
      </c>
      <c r="R925">
        <f t="shared" ref="R925:R940" si="467">IFERROR(VLOOKUP(L925,$A$923:$J$940,8,FALSE),0)</f>
        <v>0</v>
      </c>
      <c r="S925">
        <f t="shared" ref="S925:S940" si="468">IFERROR(VLOOKUP(L925,$A$923:$J$940,9,FALSE),0)</f>
        <v>0</v>
      </c>
      <c r="T925">
        <f t="shared" ref="T925:T940" si="469">IFERROR(VLOOKUP(L925,$A$923:$J$940,10,FALSE),0)</f>
        <v>0</v>
      </c>
    </row>
    <row r="926" spans="1:20" x14ac:dyDescent="0.4">
      <c r="A926" t="s">
        <v>18</v>
      </c>
      <c r="C926" s="9">
        <v>44.2</v>
      </c>
      <c r="D926">
        <v>7.5</v>
      </c>
      <c r="E926">
        <v>178</v>
      </c>
      <c r="F926">
        <v>17</v>
      </c>
      <c r="G926">
        <v>442.3</v>
      </c>
      <c r="H926">
        <v>393.3</v>
      </c>
      <c r="I926">
        <v>568.79999999999995</v>
      </c>
      <c r="J926">
        <f t="shared" si="460"/>
        <v>5876.4000000000005</v>
      </c>
      <c r="L926">
        <f t="shared" si="461"/>
        <v>0</v>
      </c>
      <c r="M926">
        <f t="shared" si="462"/>
        <v>0</v>
      </c>
      <c r="N926">
        <f t="shared" si="463"/>
        <v>0</v>
      </c>
      <c r="O926">
        <f t="shared" si="464"/>
        <v>0</v>
      </c>
      <c r="P926">
        <f t="shared" si="465"/>
        <v>0</v>
      </c>
      <c r="Q926">
        <f t="shared" si="466"/>
        <v>0</v>
      </c>
      <c r="R926">
        <f t="shared" si="467"/>
        <v>0</v>
      </c>
      <c r="S926">
        <f t="shared" si="468"/>
        <v>0</v>
      </c>
      <c r="T926">
        <f t="shared" si="469"/>
        <v>0</v>
      </c>
    </row>
    <row r="927" spans="1:20" x14ac:dyDescent="0.4">
      <c r="A927" t="s">
        <v>19</v>
      </c>
      <c r="C927" s="9">
        <v>36.200000000000003</v>
      </c>
      <c r="D927">
        <v>5.3</v>
      </c>
      <c r="E927">
        <v>174</v>
      </c>
      <c r="F927">
        <v>1</v>
      </c>
      <c r="G927">
        <v>290.7</v>
      </c>
      <c r="H927">
        <v>288.3</v>
      </c>
      <c r="I927">
        <v>501.2</v>
      </c>
      <c r="J927">
        <f t="shared" si="460"/>
        <v>3989.5999999999995</v>
      </c>
      <c r="L927">
        <f t="shared" si="461"/>
        <v>0</v>
      </c>
      <c r="M927">
        <f t="shared" si="462"/>
        <v>0</v>
      </c>
      <c r="N927">
        <f t="shared" si="463"/>
        <v>0</v>
      </c>
      <c r="O927">
        <f t="shared" si="464"/>
        <v>0</v>
      </c>
      <c r="P927">
        <f t="shared" si="465"/>
        <v>0</v>
      </c>
      <c r="Q927">
        <f t="shared" si="466"/>
        <v>0</v>
      </c>
      <c r="R927">
        <f t="shared" si="467"/>
        <v>0</v>
      </c>
      <c r="S927">
        <f t="shared" si="468"/>
        <v>0</v>
      </c>
      <c r="T927">
        <f t="shared" si="469"/>
        <v>0</v>
      </c>
    </row>
    <row r="928" spans="1:20" x14ac:dyDescent="0.4">
      <c r="A928" t="s">
        <v>21</v>
      </c>
      <c r="C928" s="9">
        <v>41.9</v>
      </c>
      <c r="D928">
        <v>7.9</v>
      </c>
      <c r="E928">
        <v>166</v>
      </c>
      <c r="F928">
        <v>5</v>
      </c>
      <c r="G928">
        <v>319.3</v>
      </c>
      <c r="H928">
        <v>309.2</v>
      </c>
      <c r="I928">
        <v>584.9</v>
      </c>
      <c r="J928">
        <f t="shared" si="460"/>
        <v>4416.5</v>
      </c>
      <c r="L928">
        <f t="shared" si="461"/>
        <v>0</v>
      </c>
      <c r="M928">
        <f t="shared" si="462"/>
        <v>0</v>
      </c>
      <c r="N928">
        <f t="shared" si="463"/>
        <v>0</v>
      </c>
      <c r="O928">
        <f t="shared" si="464"/>
        <v>0</v>
      </c>
      <c r="P928">
        <f t="shared" si="465"/>
        <v>0</v>
      </c>
      <c r="Q928">
        <f t="shared" si="466"/>
        <v>0</v>
      </c>
      <c r="R928">
        <f t="shared" si="467"/>
        <v>0</v>
      </c>
      <c r="S928">
        <f t="shared" si="468"/>
        <v>0</v>
      </c>
      <c r="T928">
        <f t="shared" si="469"/>
        <v>0</v>
      </c>
    </row>
    <row r="929" spans="1:20" x14ac:dyDescent="0.4">
      <c r="A929" t="s">
        <v>22</v>
      </c>
      <c r="C929" s="9">
        <v>48.5</v>
      </c>
      <c r="D929">
        <v>11.2</v>
      </c>
      <c r="E929">
        <v>167</v>
      </c>
      <c r="F929">
        <v>2</v>
      </c>
      <c r="G929">
        <v>271.2</v>
      </c>
      <c r="H929">
        <v>264.2</v>
      </c>
      <c r="I929">
        <v>577.70000000000005</v>
      </c>
      <c r="J929">
        <f t="shared" si="460"/>
        <v>3832.0999999999995</v>
      </c>
      <c r="L929">
        <f t="shared" si="461"/>
        <v>0</v>
      </c>
      <c r="M929">
        <f t="shared" si="462"/>
        <v>0</v>
      </c>
      <c r="N929">
        <f t="shared" si="463"/>
        <v>0</v>
      </c>
      <c r="O929">
        <f t="shared" si="464"/>
        <v>0</v>
      </c>
      <c r="P929">
        <f t="shared" si="465"/>
        <v>0</v>
      </c>
      <c r="Q929">
        <f t="shared" si="466"/>
        <v>0</v>
      </c>
      <c r="R929">
        <f t="shared" si="467"/>
        <v>0</v>
      </c>
      <c r="S929">
        <f t="shared" si="468"/>
        <v>0</v>
      </c>
      <c r="T929">
        <f t="shared" si="469"/>
        <v>0</v>
      </c>
    </row>
    <row r="930" spans="1:20" x14ac:dyDescent="0.4">
      <c r="A930" t="s">
        <v>23</v>
      </c>
      <c r="C930" s="9">
        <v>36.6</v>
      </c>
      <c r="D930">
        <v>11.8</v>
      </c>
      <c r="E930">
        <v>166</v>
      </c>
      <c r="F930">
        <v>9</v>
      </c>
      <c r="G930">
        <v>328.9</v>
      </c>
      <c r="H930">
        <v>309.7</v>
      </c>
      <c r="I930">
        <v>752</v>
      </c>
      <c r="J930">
        <f t="shared" si="460"/>
        <v>4698.7999999999993</v>
      </c>
      <c r="L930">
        <f t="shared" si="461"/>
        <v>0</v>
      </c>
      <c r="M930">
        <f t="shared" si="462"/>
        <v>0</v>
      </c>
      <c r="N930">
        <f t="shared" si="463"/>
        <v>0</v>
      </c>
      <c r="O930">
        <f t="shared" si="464"/>
        <v>0</v>
      </c>
      <c r="P930">
        <f t="shared" si="465"/>
        <v>0</v>
      </c>
      <c r="Q930">
        <f t="shared" si="466"/>
        <v>0</v>
      </c>
      <c r="R930">
        <f t="shared" si="467"/>
        <v>0</v>
      </c>
      <c r="S930">
        <f t="shared" si="468"/>
        <v>0</v>
      </c>
      <c r="T930">
        <f t="shared" si="469"/>
        <v>0</v>
      </c>
    </row>
    <row r="931" spans="1:20" x14ac:dyDescent="0.4">
      <c r="A931" t="s">
        <v>24</v>
      </c>
      <c r="C931" s="9">
        <v>51.2</v>
      </c>
      <c r="D931">
        <v>15.8</v>
      </c>
      <c r="E931">
        <v>172</v>
      </c>
      <c r="F931">
        <v>23</v>
      </c>
      <c r="G931">
        <v>313.7</v>
      </c>
      <c r="H931">
        <v>275.10000000000002</v>
      </c>
      <c r="I931">
        <v>378.7</v>
      </c>
      <c r="J931">
        <f t="shared" si="460"/>
        <v>4143.0999999999995</v>
      </c>
      <c r="L931">
        <f t="shared" si="461"/>
        <v>0</v>
      </c>
      <c r="M931">
        <f t="shared" si="462"/>
        <v>0</v>
      </c>
      <c r="N931">
        <f t="shared" si="463"/>
        <v>0</v>
      </c>
      <c r="O931">
        <f t="shared" si="464"/>
        <v>0</v>
      </c>
      <c r="P931">
        <f t="shared" si="465"/>
        <v>0</v>
      </c>
      <c r="Q931">
        <f t="shared" si="466"/>
        <v>0</v>
      </c>
      <c r="R931">
        <f t="shared" si="467"/>
        <v>0</v>
      </c>
      <c r="S931">
        <f t="shared" si="468"/>
        <v>0</v>
      </c>
      <c r="T931">
        <f t="shared" si="469"/>
        <v>0</v>
      </c>
    </row>
    <row r="932" spans="1:20" x14ac:dyDescent="0.4">
      <c r="A932" t="s">
        <v>25</v>
      </c>
      <c r="C932" s="9">
        <v>35.1</v>
      </c>
      <c r="D932">
        <v>6.7</v>
      </c>
      <c r="E932">
        <v>167</v>
      </c>
      <c r="F932">
        <v>1</v>
      </c>
      <c r="G932">
        <v>262.8</v>
      </c>
      <c r="H932">
        <v>261.3</v>
      </c>
      <c r="I932">
        <v>607.4</v>
      </c>
      <c r="J932">
        <f t="shared" si="460"/>
        <v>3761.0000000000005</v>
      </c>
      <c r="L932">
        <f t="shared" si="461"/>
        <v>0</v>
      </c>
      <c r="M932">
        <f t="shared" si="462"/>
        <v>0</v>
      </c>
      <c r="N932">
        <f t="shared" si="463"/>
        <v>0</v>
      </c>
      <c r="O932">
        <f t="shared" si="464"/>
        <v>0</v>
      </c>
      <c r="P932">
        <f t="shared" si="465"/>
        <v>0</v>
      </c>
      <c r="Q932">
        <f t="shared" si="466"/>
        <v>0</v>
      </c>
      <c r="R932">
        <f t="shared" si="467"/>
        <v>0</v>
      </c>
      <c r="S932">
        <f t="shared" si="468"/>
        <v>0</v>
      </c>
      <c r="T932">
        <f t="shared" si="469"/>
        <v>0</v>
      </c>
    </row>
    <row r="933" spans="1:20" x14ac:dyDescent="0.4">
      <c r="A933" t="s">
        <v>26</v>
      </c>
      <c r="C933" s="9">
        <v>41</v>
      </c>
      <c r="D933">
        <v>5.9</v>
      </c>
      <c r="E933">
        <v>176</v>
      </c>
      <c r="F933">
        <v>0</v>
      </c>
      <c r="G933">
        <v>191.2</v>
      </c>
      <c r="H933">
        <v>190.5</v>
      </c>
      <c r="I933">
        <v>500.2</v>
      </c>
      <c r="J933">
        <f t="shared" si="460"/>
        <v>2794.5999999999995</v>
      </c>
      <c r="L933">
        <f t="shared" si="461"/>
        <v>0</v>
      </c>
      <c r="M933">
        <f t="shared" si="462"/>
        <v>0</v>
      </c>
      <c r="N933">
        <f t="shared" si="463"/>
        <v>0</v>
      </c>
      <c r="O933">
        <f t="shared" si="464"/>
        <v>0</v>
      </c>
      <c r="P933">
        <f t="shared" si="465"/>
        <v>0</v>
      </c>
      <c r="Q933">
        <f t="shared" si="466"/>
        <v>0</v>
      </c>
      <c r="R933">
        <f t="shared" si="467"/>
        <v>0</v>
      </c>
      <c r="S933">
        <f t="shared" si="468"/>
        <v>0</v>
      </c>
      <c r="T933">
        <f t="shared" si="469"/>
        <v>0</v>
      </c>
    </row>
    <row r="934" spans="1:20" x14ac:dyDescent="0.4">
      <c r="A934" t="s">
        <v>27</v>
      </c>
      <c r="C934" s="9" t="s">
        <v>74</v>
      </c>
      <c r="D934" t="s">
        <v>74</v>
      </c>
      <c r="E934" t="s">
        <v>74</v>
      </c>
      <c r="F934" t="s">
        <v>74</v>
      </c>
      <c r="G934" t="s">
        <v>74</v>
      </c>
      <c r="H934" t="s">
        <v>74</v>
      </c>
      <c r="I934" t="s">
        <v>74</v>
      </c>
      <c r="J934" t="e">
        <f t="shared" si="460"/>
        <v>#VALUE!</v>
      </c>
      <c r="L934">
        <f t="shared" si="461"/>
        <v>0</v>
      </c>
      <c r="M934">
        <f t="shared" si="462"/>
        <v>0</v>
      </c>
      <c r="N934">
        <f t="shared" si="463"/>
        <v>0</v>
      </c>
      <c r="O934">
        <f t="shared" si="464"/>
        <v>0</v>
      </c>
      <c r="P934">
        <f t="shared" si="465"/>
        <v>0</v>
      </c>
      <c r="Q934">
        <f t="shared" si="466"/>
        <v>0</v>
      </c>
      <c r="R934">
        <f t="shared" si="467"/>
        <v>0</v>
      </c>
      <c r="S934">
        <f t="shared" si="468"/>
        <v>0</v>
      </c>
      <c r="T934">
        <f t="shared" si="469"/>
        <v>0</v>
      </c>
    </row>
    <row r="935" spans="1:20" x14ac:dyDescent="0.4">
      <c r="A935" t="s">
        <v>28</v>
      </c>
      <c r="C935" s="9">
        <v>37.6</v>
      </c>
      <c r="D935">
        <v>6.9</v>
      </c>
      <c r="E935">
        <v>167</v>
      </c>
      <c r="F935">
        <v>4</v>
      </c>
      <c r="G935">
        <v>243.3</v>
      </c>
      <c r="H935">
        <v>237.8</v>
      </c>
      <c r="I935">
        <v>374.3</v>
      </c>
      <c r="J935">
        <f t="shared" si="460"/>
        <v>3293.9000000000005</v>
      </c>
      <c r="L935">
        <f t="shared" si="461"/>
        <v>0</v>
      </c>
      <c r="M935">
        <f t="shared" si="462"/>
        <v>0</v>
      </c>
      <c r="N935">
        <f t="shared" si="463"/>
        <v>0</v>
      </c>
      <c r="O935">
        <f t="shared" si="464"/>
        <v>0</v>
      </c>
      <c r="P935">
        <f t="shared" si="465"/>
        <v>0</v>
      </c>
      <c r="Q935">
        <f t="shared" si="466"/>
        <v>0</v>
      </c>
      <c r="R935">
        <f t="shared" si="467"/>
        <v>0</v>
      </c>
      <c r="S935">
        <f t="shared" si="468"/>
        <v>0</v>
      </c>
      <c r="T935">
        <f t="shared" si="469"/>
        <v>0</v>
      </c>
    </row>
    <row r="936" spans="1:20" x14ac:dyDescent="0.4">
      <c r="A936" t="s">
        <v>29</v>
      </c>
      <c r="C936" s="9">
        <v>38.200000000000003</v>
      </c>
      <c r="D936">
        <v>7.5</v>
      </c>
      <c r="E936">
        <v>164</v>
      </c>
      <c r="F936">
        <v>1</v>
      </c>
      <c r="G936">
        <v>220.4</v>
      </c>
      <c r="H936">
        <v>218.5</v>
      </c>
      <c r="I936">
        <v>624.29999999999995</v>
      </c>
      <c r="J936">
        <f t="shared" si="460"/>
        <v>3269.1000000000004</v>
      </c>
      <c r="L936">
        <f t="shared" si="461"/>
        <v>0</v>
      </c>
      <c r="M936">
        <f t="shared" si="462"/>
        <v>0</v>
      </c>
      <c r="N936">
        <f t="shared" si="463"/>
        <v>0</v>
      </c>
      <c r="O936">
        <f t="shared" si="464"/>
        <v>0</v>
      </c>
      <c r="P936">
        <f t="shared" si="465"/>
        <v>0</v>
      </c>
      <c r="Q936">
        <f t="shared" si="466"/>
        <v>0</v>
      </c>
      <c r="R936">
        <f t="shared" si="467"/>
        <v>0</v>
      </c>
      <c r="S936">
        <f t="shared" si="468"/>
        <v>0</v>
      </c>
      <c r="T936">
        <f t="shared" si="469"/>
        <v>0</v>
      </c>
    </row>
    <row r="937" spans="1:20" x14ac:dyDescent="0.4">
      <c r="A937" t="s">
        <v>30</v>
      </c>
      <c r="C937" s="9">
        <v>44.9</v>
      </c>
      <c r="D937">
        <v>8.1</v>
      </c>
      <c r="E937">
        <v>171</v>
      </c>
      <c r="F937">
        <v>6</v>
      </c>
      <c r="G937">
        <v>254.5</v>
      </c>
      <c r="H937">
        <v>244.3</v>
      </c>
      <c r="I937">
        <v>708.4</v>
      </c>
      <c r="J937">
        <f t="shared" si="460"/>
        <v>3762.4</v>
      </c>
      <c r="L937">
        <f t="shared" si="461"/>
        <v>0</v>
      </c>
      <c r="M937">
        <f t="shared" si="462"/>
        <v>0</v>
      </c>
      <c r="N937">
        <f t="shared" si="463"/>
        <v>0</v>
      </c>
      <c r="O937">
        <f t="shared" si="464"/>
        <v>0</v>
      </c>
      <c r="P937">
        <f t="shared" si="465"/>
        <v>0</v>
      </c>
      <c r="Q937">
        <f t="shared" si="466"/>
        <v>0</v>
      </c>
      <c r="R937">
        <f t="shared" si="467"/>
        <v>0</v>
      </c>
      <c r="S937">
        <f t="shared" si="468"/>
        <v>0</v>
      </c>
      <c r="T937">
        <f t="shared" si="469"/>
        <v>0</v>
      </c>
    </row>
    <row r="938" spans="1:20" x14ac:dyDescent="0.4">
      <c r="A938" t="s">
        <v>31</v>
      </c>
      <c r="C938" s="9">
        <v>45.1</v>
      </c>
      <c r="D938">
        <v>6.5</v>
      </c>
      <c r="E938">
        <v>165</v>
      </c>
      <c r="F938">
        <v>2</v>
      </c>
      <c r="G938">
        <v>216.9</v>
      </c>
      <c r="H938">
        <v>207.2</v>
      </c>
      <c r="I938">
        <v>323.10000000000002</v>
      </c>
      <c r="J938">
        <f t="shared" si="460"/>
        <v>2925.9</v>
      </c>
      <c r="L938">
        <f t="shared" si="461"/>
        <v>0</v>
      </c>
      <c r="M938">
        <f t="shared" si="462"/>
        <v>0</v>
      </c>
      <c r="N938">
        <f t="shared" si="463"/>
        <v>0</v>
      </c>
      <c r="O938">
        <f t="shared" si="464"/>
        <v>0</v>
      </c>
      <c r="P938">
        <f t="shared" si="465"/>
        <v>0</v>
      </c>
      <c r="Q938">
        <f t="shared" si="466"/>
        <v>0</v>
      </c>
      <c r="R938">
        <f t="shared" si="467"/>
        <v>0</v>
      </c>
      <c r="S938">
        <f t="shared" si="468"/>
        <v>0</v>
      </c>
      <c r="T938">
        <f t="shared" si="469"/>
        <v>0</v>
      </c>
    </row>
    <row r="939" spans="1:20" x14ac:dyDescent="0.4">
      <c r="A939" t="s">
        <v>32</v>
      </c>
      <c r="C939" s="9">
        <v>56.4</v>
      </c>
      <c r="D939">
        <v>12.7</v>
      </c>
      <c r="E939">
        <v>174</v>
      </c>
      <c r="F939">
        <v>29</v>
      </c>
      <c r="G939">
        <v>288.39999999999998</v>
      </c>
      <c r="H939">
        <v>246.7</v>
      </c>
      <c r="I939">
        <v>501.8</v>
      </c>
      <c r="J939">
        <f t="shared" si="460"/>
        <v>3962.6</v>
      </c>
      <c r="L939">
        <f t="shared" si="461"/>
        <v>0</v>
      </c>
      <c r="M939">
        <f t="shared" si="462"/>
        <v>0</v>
      </c>
      <c r="N939">
        <f t="shared" si="463"/>
        <v>0</v>
      </c>
      <c r="O939">
        <f t="shared" si="464"/>
        <v>0</v>
      </c>
      <c r="P939">
        <f t="shared" si="465"/>
        <v>0</v>
      </c>
      <c r="Q939">
        <f t="shared" si="466"/>
        <v>0</v>
      </c>
      <c r="R939">
        <f t="shared" si="467"/>
        <v>0</v>
      </c>
      <c r="S939">
        <f t="shared" si="468"/>
        <v>0</v>
      </c>
      <c r="T939">
        <f t="shared" si="469"/>
        <v>0</v>
      </c>
    </row>
    <row r="940" spans="1:20" x14ac:dyDescent="0.4">
      <c r="A940" t="s">
        <v>39</v>
      </c>
      <c r="C940" s="9">
        <v>41.7</v>
      </c>
      <c r="D940">
        <v>3.6</v>
      </c>
      <c r="E940">
        <v>161</v>
      </c>
      <c r="F940">
        <v>1</v>
      </c>
      <c r="G940">
        <v>195.2</v>
      </c>
      <c r="H940">
        <v>193.4</v>
      </c>
      <c r="I940">
        <v>144.19999999999999</v>
      </c>
      <c r="J940">
        <f t="shared" si="460"/>
        <v>2486.5999999999995</v>
      </c>
      <c r="L940">
        <f t="shared" si="461"/>
        <v>0</v>
      </c>
      <c r="M940">
        <f t="shared" si="462"/>
        <v>0</v>
      </c>
      <c r="N940">
        <f t="shared" si="463"/>
        <v>0</v>
      </c>
      <c r="O940">
        <f t="shared" si="464"/>
        <v>0</v>
      </c>
      <c r="P940">
        <f t="shared" si="465"/>
        <v>0</v>
      </c>
      <c r="Q940">
        <f t="shared" si="466"/>
        <v>0</v>
      </c>
      <c r="R940">
        <f t="shared" si="467"/>
        <v>0</v>
      </c>
      <c r="S940">
        <f t="shared" si="468"/>
        <v>0</v>
      </c>
      <c r="T940">
        <f t="shared" si="469"/>
        <v>0</v>
      </c>
    </row>
    <row r="942" spans="1:20" x14ac:dyDescent="0.4">
      <c r="M942">
        <f>SUM(M924:M940)</f>
        <v>0</v>
      </c>
      <c r="N942">
        <f>SUM(N924:N940)</f>
        <v>0</v>
      </c>
      <c r="O942">
        <f>SUM(O924:O940)</f>
        <v>0</v>
      </c>
      <c r="P942">
        <f>SUM(P924:P940)</f>
        <v>0</v>
      </c>
      <c r="Q942">
        <f>SUM(Q924:Q940)*1000</f>
        <v>0</v>
      </c>
      <c r="R942">
        <f>SUM(R924:R940)*1000</f>
        <v>0</v>
      </c>
      <c r="S942">
        <f>SUM(S924:S940)*1000</f>
        <v>0</v>
      </c>
      <c r="T942">
        <f>SUM(T924:T940)*1000</f>
        <v>0</v>
      </c>
    </row>
    <row r="944" spans="1:20" x14ac:dyDescent="0.4">
      <c r="L944" s="15" t="s">
        <v>176</v>
      </c>
      <c r="M944" s="15">
        <f>M22+M42+M62+M82+M102+M122+M142+M162+M182+M202+M222+M242+M262+M282+M302+M322+M342+M362+M382+M402+M422+M442+M462+M482+M502+M522+M542+M562+M582+M602+M622+M642+M662+M682+M702+M722+M742+M762+M782+M802+M822+M842+M862+M882+M902+M922+M942</f>
        <v>43.1</v>
      </c>
      <c r="N944" s="15">
        <f t="shared" ref="N944:T944" si="470">N22+N42+N62+N82+N102+N122+N142+N162+N182+N202+N222+N242+N262+N282+N302+N322+N342+N362+N382+N402+N422+N442+N462+N482+N502+N522+N542+N562+N582+N602+N622+N642+N662+N682+N702+N722+N742+N762+N782+N802+N822+N842+N862+N882+N902+N922+N942</f>
        <v>11.3</v>
      </c>
      <c r="O944" s="15">
        <f t="shared" si="470"/>
        <v>157</v>
      </c>
      <c r="P944" s="15">
        <f t="shared" si="470"/>
        <v>8</v>
      </c>
      <c r="Q944" s="15">
        <f t="shared" si="470"/>
        <v>396300</v>
      </c>
      <c r="R944" s="15">
        <f t="shared" si="470"/>
        <v>367900</v>
      </c>
      <c r="S944" s="15">
        <f t="shared" si="470"/>
        <v>1143100</v>
      </c>
      <c r="T944" s="15">
        <f t="shared" si="470"/>
        <v>5898700.0000000009</v>
      </c>
    </row>
  </sheetData>
  <mergeCells count="1">
    <mergeCell ref="F1:J1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10A0-2A8D-4014-9E74-E872AE140C64}">
  <dimension ref="A1:A49"/>
  <sheetViews>
    <sheetView workbookViewId="0"/>
  </sheetViews>
  <sheetFormatPr defaultRowHeight="18.75" x14ac:dyDescent="0.4"/>
  <sheetData>
    <row r="1" spans="1:1" x14ac:dyDescent="0.4">
      <c r="A1" t="s">
        <v>87</v>
      </c>
    </row>
    <row r="3" spans="1:1" x14ac:dyDescent="0.4">
      <c r="A3" t="s">
        <v>88</v>
      </c>
    </row>
    <row r="4" spans="1:1" x14ac:dyDescent="0.4">
      <c r="A4" t="s">
        <v>89</v>
      </c>
    </row>
    <row r="5" spans="1:1" x14ac:dyDescent="0.4">
      <c r="A5" t="s">
        <v>90</v>
      </c>
    </row>
    <row r="6" spans="1:1" x14ac:dyDescent="0.4">
      <c r="A6" t="s">
        <v>91</v>
      </c>
    </row>
    <row r="7" spans="1:1" x14ac:dyDescent="0.4">
      <c r="A7" t="s">
        <v>92</v>
      </c>
    </row>
    <row r="8" spans="1:1" x14ac:dyDescent="0.4">
      <c r="A8" t="s">
        <v>93</v>
      </c>
    </row>
    <row r="9" spans="1:1" x14ac:dyDescent="0.4">
      <c r="A9" t="s">
        <v>94</v>
      </c>
    </row>
    <row r="10" spans="1:1" x14ac:dyDescent="0.4">
      <c r="A10" t="s">
        <v>95</v>
      </c>
    </row>
    <row r="11" spans="1:1" x14ac:dyDescent="0.4">
      <c r="A11" t="s">
        <v>96</v>
      </c>
    </row>
    <row r="12" spans="1:1" x14ac:dyDescent="0.4">
      <c r="A12" t="s">
        <v>97</v>
      </c>
    </row>
    <row r="13" spans="1:1" x14ac:dyDescent="0.4">
      <c r="A13" t="s">
        <v>98</v>
      </c>
    </row>
    <row r="14" spans="1:1" x14ac:dyDescent="0.4">
      <c r="A14" t="s">
        <v>99</v>
      </c>
    </row>
    <row r="15" spans="1:1" x14ac:dyDescent="0.4">
      <c r="A15" t="s">
        <v>100</v>
      </c>
    </row>
    <row r="16" spans="1:1" x14ac:dyDescent="0.4">
      <c r="A16" t="s">
        <v>101</v>
      </c>
    </row>
    <row r="17" spans="1:1" x14ac:dyDescent="0.4">
      <c r="A17" t="s">
        <v>102</v>
      </c>
    </row>
    <row r="18" spans="1:1" x14ac:dyDescent="0.4">
      <c r="A18" t="s">
        <v>103</v>
      </c>
    </row>
    <row r="19" spans="1:1" x14ac:dyDescent="0.4">
      <c r="A19" t="s">
        <v>104</v>
      </c>
    </row>
    <row r="20" spans="1:1" x14ac:dyDescent="0.4">
      <c r="A20" t="s">
        <v>105</v>
      </c>
    </row>
    <row r="21" spans="1:1" x14ac:dyDescent="0.4">
      <c r="A21" t="s">
        <v>106</v>
      </c>
    </row>
    <row r="22" spans="1:1" x14ac:dyDescent="0.4">
      <c r="A22" t="s">
        <v>107</v>
      </c>
    </row>
    <row r="23" spans="1:1" x14ac:dyDescent="0.4">
      <c r="A23" t="s">
        <v>108</v>
      </c>
    </row>
    <row r="24" spans="1:1" x14ac:dyDescent="0.4">
      <c r="A24" t="s">
        <v>109</v>
      </c>
    </row>
    <row r="25" spans="1:1" x14ac:dyDescent="0.4">
      <c r="A25" t="s">
        <v>110</v>
      </c>
    </row>
    <row r="26" spans="1:1" x14ac:dyDescent="0.4">
      <c r="A26" t="s">
        <v>111</v>
      </c>
    </row>
    <row r="27" spans="1:1" x14ac:dyDescent="0.4">
      <c r="A27" t="s">
        <v>112</v>
      </c>
    </row>
    <row r="28" spans="1:1" x14ac:dyDescent="0.4">
      <c r="A28" t="s">
        <v>113</v>
      </c>
    </row>
    <row r="29" spans="1:1" x14ac:dyDescent="0.4">
      <c r="A29" t="s">
        <v>114</v>
      </c>
    </row>
    <row r="30" spans="1:1" x14ac:dyDescent="0.4">
      <c r="A30" t="s">
        <v>115</v>
      </c>
    </row>
    <row r="31" spans="1:1" x14ac:dyDescent="0.4">
      <c r="A31" t="s">
        <v>116</v>
      </c>
    </row>
    <row r="32" spans="1:1" x14ac:dyDescent="0.4">
      <c r="A32" t="s">
        <v>117</v>
      </c>
    </row>
    <row r="33" spans="1:1" x14ac:dyDescent="0.4">
      <c r="A33" t="s">
        <v>118</v>
      </c>
    </row>
    <row r="34" spans="1:1" x14ac:dyDescent="0.4">
      <c r="A34" t="s">
        <v>119</v>
      </c>
    </row>
    <row r="35" spans="1:1" x14ac:dyDescent="0.4">
      <c r="A35" t="s">
        <v>120</v>
      </c>
    </row>
    <row r="36" spans="1:1" x14ac:dyDescent="0.4">
      <c r="A36" t="s">
        <v>121</v>
      </c>
    </row>
    <row r="37" spans="1:1" x14ac:dyDescent="0.4">
      <c r="A37" t="s">
        <v>122</v>
      </c>
    </row>
    <row r="38" spans="1:1" x14ac:dyDescent="0.4">
      <c r="A38" t="s">
        <v>123</v>
      </c>
    </row>
    <row r="39" spans="1:1" x14ac:dyDescent="0.4">
      <c r="A39" t="s">
        <v>124</v>
      </c>
    </row>
    <row r="40" spans="1:1" x14ac:dyDescent="0.4">
      <c r="A40" t="s">
        <v>125</v>
      </c>
    </row>
    <row r="41" spans="1:1" x14ac:dyDescent="0.4">
      <c r="A41" t="s">
        <v>126</v>
      </c>
    </row>
    <row r="42" spans="1:1" x14ac:dyDescent="0.4">
      <c r="A42" t="s">
        <v>127</v>
      </c>
    </row>
    <row r="43" spans="1:1" x14ac:dyDescent="0.4">
      <c r="A43" t="s">
        <v>128</v>
      </c>
    </row>
    <row r="44" spans="1:1" x14ac:dyDescent="0.4">
      <c r="A44" t="s">
        <v>129</v>
      </c>
    </row>
    <row r="45" spans="1:1" x14ac:dyDescent="0.4">
      <c r="A45" t="s">
        <v>130</v>
      </c>
    </row>
    <row r="46" spans="1:1" x14ac:dyDescent="0.4">
      <c r="A46" t="s">
        <v>131</v>
      </c>
    </row>
    <row r="47" spans="1:1" x14ac:dyDescent="0.4">
      <c r="A47" t="s">
        <v>132</v>
      </c>
    </row>
    <row r="48" spans="1:1" x14ac:dyDescent="0.4">
      <c r="A48" t="s">
        <v>133</v>
      </c>
    </row>
    <row r="49" spans="1:1" x14ac:dyDescent="0.4">
      <c r="A49" t="s">
        <v>134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3F829-E82B-441C-83B2-76DB9BC30C15}">
  <dimension ref="A1:T22"/>
  <sheetViews>
    <sheetView workbookViewId="0">
      <selection activeCell="A3" sqref="A3"/>
    </sheetView>
  </sheetViews>
  <sheetFormatPr defaultRowHeight="18.75" x14ac:dyDescent="0.4"/>
  <cols>
    <col min="1" max="1" width="15.625" customWidth="1"/>
    <col min="10" max="10" width="10.375" customWidth="1"/>
    <col min="13" max="19" width="9.125" bestFit="1" customWidth="1"/>
    <col min="20" max="20" width="10" bestFit="1" customWidth="1"/>
  </cols>
  <sheetData>
    <row r="1" spans="1:20" x14ac:dyDescent="0.4">
      <c r="A1" t="s">
        <v>34</v>
      </c>
      <c r="E1" s="6" t="s">
        <v>14</v>
      </c>
      <c r="F1" s="71" t="str">
        <f>給与算出表!C6</f>
        <v>診療放射線技師</v>
      </c>
      <c r="G1" s="71"/>
      <c r="H1" s="71"/>
      <c r="I1" s="71"/>
      <c r="J1" s="71"/>
    </row>
    <row r="3" spans="1:20" x14ac:dyDescent="0.4">
      <c r="A3" t="s">
        <v>14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7</v>
      </c>
      <c r="I3" t="s">
        <v>4</v>
      </c>
      <c r="J3" t="s">
        <v>6</v>
      </c>
      <c r="L3" t="s">
        <v>14</v>
      </c>
    </row>
    <row r="4" spans="1:20" x14ac:dyDescent="0.4">
      <c r="A4" s="4" t="s">
        <v>16</v>
      </c>
      <c r="C4">
        <v>45.3</v>
      </c>
      <c r="D4">
        <v>7.7</v>
      </c>
      <c r="E4">
        <v>163</v>
      </c>
      <c r="F4">
        <v>15</v>
      </c>
      <c r="G4">
        <v>1050.4000000000001</v>
      </c>
      <c r="H4">
        <v>942.2</v>
      </c>
      <c r="I4">
        <v>1178.0999999999999</v>
      </c>
      <c r="J4" s="5">
        <f>(G4*12)+I4</f>
        <v>13782.900000000001</v>
      </c>
      <c r="L4">
        <f>IF($F$1=A4,A4,0)</f>
        <v>0</v>
      </c>
      <c r="M4" s="5">
        <f>IFERROR(VLOOKUP(L4,$A$3:$J$20,3,FALSE),0)</f>
        <v>0</v>
      </c>
      <c r="N4" s="5">
        <f>IFERROR(VLOOKUP(L4,$A$3:$J$20,4,FALSE),0)</f>
        <v>0</v>
      </c>
      <c r="O4" s="5">
        <f>IFERROR(VLOOKUP(L4,$A$3:$J$20,5,FALSE),0)</f>
        <v>0</v>
      </c>
      <c r="P4" s="5">
        <f>IFERROR(VLOOKUP(L4,$A$3:$J$20,6,FALSE),0)</f>
        <v>0</v>
      </c>
      <c r="Q4" s="7">
        <f>IFERROR(VLOOKUP(L4,$A$3:$J$20,7,FALSE),0)</f>
        <v>0</v>
      </c>
      <c r="R4" s="7">
        <f>IFERROR(VLOOKUP(L4,$A$3:$J$20,8,FALSE),0)</f>
        <v>0</v>
      </c>
      <c r="S4" s="7">
        <f>IFERROR(VLOOKUP(L4,$A$3:$J$20,9,FALSE),0)</f>
        <v>0</v>
      </c>
      <c r="T4" s="7">
        <f>IFERROR(VLOOKUP(L4,$A$3:$J$20,10,FALSE),0)</f>
        <v>0</v>
      </c>
    </row>
    <row r="5" spans="1:20" x14ac:dyDescent="0.4">
      <c r="A5" t="s">
        <v>17</v>
      </c>
      <c r="C5">
        <v>38.700000000000003</v>
      </c>
      <c r="D5">
        <v>7</v>
      </c>
      <c r="E5">
        <v>163</v>
      </c>
      <c r="F5">
        <v>2</v>
      </c>
      <c r="G5">
        <v>584.70000000000005</v>
      </c>
      <c r="H5">
        <v>573.1</v>
      </c>
      <c r="I5">
        <v>856</v>
      </c>
      <c r="J5" s="5">
        <f t="shared" ref="J5:J20" si="0">(G5*12)+I5</f>
        <v>7872.4000000000005</v>
      </c>
      <c r="L5">
        <f t="shared" ref="L5:L19" si="1">IF($F$1=A5,A5,0)</f>
        <v>0</v>
      </c>
      <c r="M5" s="5">
        <f t="shared" ref="M5:M19" si="2">IFERROR(VLOOKUP(L5,$A$3:$J$20,3,FALSE),0)</f>
        <v>0</v>
      </c>
      <c r="N5" s="5">
        <f t="shared" ref="N5:N20" si="3">IFERROR(VLOOKUP(L5,$A$3:$J$20,4,FALSE),0)</f>
        <v>0</v>
      </c>
      <c r="O5" s="5">
        <f t="shared" ref="O5:O20" si="4">IFERROR(VLOOKUP(L5,$A$3:$J$20,5,FALSE),0)</f>
        <v>0</v>
      </c>
      <c r="P5" s="5">
        <f t="shared" ref="P5:P20" si="5">IFERROR(VLOOKUP(L5,$A$3:$J$20,6,FALSE),0)</f>
        <v>0</v>
      </c>
      <c r="Q5" s="7">
        <f t="shared" ref="Q5:Q20" si="6">IFERROR(VLOOKUP(L5,$A$3:$J$20,7,FALSE),0)</f>
        <v>0</v>
      </c>
      <c r="R5" s="7">
        <f t="shared" ref="R5:R20" si="7">IFERROR(VLOOKUP(L5,$A$3:$J$20,8,FALSE),0)</f>
        <v>0</v>
      </c>
      <c r="S5" s="7">
        <f t="shared" ref="S5:S20" si="8">IFERROR(VLOOKUP(L5,$A$3:$J$20,9,FALSE),0)</f>
        <v>0</v>
      </c>
      <c r="T5" s="7">
        <f t="shared" ref="T5:T20" si="9">IFERROR(VLOOKUP(L5,$A$3:$J$20,10,FALSE),0)</f>
        <v>0</v>
      </c>
    </row>
    <row r="6" spans="1:20" x14ac:dyDescent="0.4">
      <c r="A6" t="s">
        <v>18</v>
      </c>
      <c r="C6">
        <v>41.1</v>
      </c>
      <c r="D6">
        <v>8.9</v>
      </c>
      <c r="E6">
        <v>163</v>
      </c>
      <c r="F6">
        <v>11</v>
      </c>
      <c r="G6">
        <v>403.6</v>
      </c>
      <c r="H6">
        <v>372.3</v>
      </c>
      <c r="I6">
        <v>962.2</v>
      </c>
      <c r="J6" s="5">
        <f t="shared" si="0"/>
        <v>5805.4000000000005</v>
      </c>
      <c r="L6">
        <f t="shared" si="1"/>
        <v>0</v>
      </c>
      <c r="M6" s="5">
        <f t="shared" si="2"/>
        <v>0</v>
      </c>
      <c r="N6" s="5">
        <f t="shared" si="3"/>
        <v>0</v>
      </c>
      <c r="O6" s="5">
        <f t="shared" si="4"/>
        <v>0</v>
      </c>
      <c r="P6" s="5">
        <f t="shared" si="5"/>
        <v>0</v>
      </c>
      <c r="Q6" s="7">
        <f t="shared" si="6"/>
        <v>0</v>
      </c>
      <c r="R6" s="7">
        <f t="shared" si="7"/>
        <v>0</v>
      </c>
      <c r="S6" s="7">
        <f t="shared" si="8"/>
        <v>0</v>
      </c>
      <c r="T6" s="7">
        <f t="shared" si="9"/>
        <v>0</v>
      </c>
    </row>
    <row r="7" spans="1:20" x14ac:dyDescent="0.4">
      <c r="A7" t="s">
        <v>19</v>
      </c>
      <c r="C7">
        <v>41.8</v>
      </c>
      <c r="D7">
        <v>8</v>
      </c>
      <c r="E7">
        <v>160</v>
      </c>
      <c r="F7">
        <v>7</v>
      </c>
      <c r="G7">
        <v>323.8</v>
      </c>
      <c r="H7">
        <v>304.5</v>
      </c>
      <c r="I7">
        <v>920.9</v>
      </c>
      <c r="J7" s="5">
        <f t="shared" si="0"/>
        <v>4806.5</v>
      </c>
      <c r="L7">
        <f t="shared" si="1"/>
        <v>0</v>
      </c>
      <c r="M7" s="5">
        <f t="shared" si="2"/>
        <v>0</v>
      </c>
      <c r="N7" s="5">
        <f t="shared" si="3"/>
        <v>0</v>
      </c>
      <c r="O7" s="5">
        <f t="shared" si="4"/>
        <v>0</v>
      </c>
      <c r="P7" s="5">
        <f t="shared" si="5"/>
        <v>0</v>
      </c>
      <c r="Q7" s="7">
        <f t="shared" si="6"/>
        <v>0</v>
      </c>
      <c r="R7" s="7">
        <f t="shared" si="7"/>
        <v>0</v>
      </c>
      <c r="S7" s="7">
        <f t="shared" si="8"/>
        <v>0</v>
      </c>
      <c r="T7" s="7">
        <f t="shared" si="9"/>
        <v>0</v>
      </c>
    </row>
    <row r="8" spans="1:20" x14ac:dyDescent="0.4">
      <c r="A8" t="s">
        <v>21</v>
      </c>
      <c r="C8">
        <v>41.2</v>
      </c>
      <c r="D8">
        <v>9.1999999999999993</v>
      </c>
      <c r="E8">
        <v>158</v>
      </c>
      <c r="F8">
        <v>6</v>
      </c>
      <c r="G8">
        <v>344.3</v>
      </c>
      <c r="H8">
        <v>312.60000000000002</v>
      </c>
      <c r="I8">
        <v>854.6</v>
      </c>
      <c r="J8" s="5">
        <f t="shared" si="0"/>
        <v>4986.2000000000007</v>
      </c>
      <c r="L8">
        <f t="shared" si="1"/>
        <v>0</v>
      </c>
      <c r="M8" s="5">
        <f t="shared" si="2"/>
        <v>0</v>
      </c>
      <c r="N8" s="5">
        <f t="shared" si="3"/>
        <v>0</v>
      </c>
      <c r="O8" s="5">
        <f t="shared" si="4"/>
        <v>0</v>
      </c>
      <c r="P8" s="5">
        <f t="shared" si="5"/>
        <v>0</v>
      </c>
      <c r="Q8" s="7">
        <f t="shared" si="6"/>
        <v>0</v>
      </c>
      <c r="R8" s="7">
        <f t="shared" si="7"/>
        <v>0</v>
      </c>
      <c r="S8" s="7">
        <f t="shared" si="8"/>
        <v>0</v>
      </c>
      <c r="T8" s="7">
        <f t="shared" si="9"/>
        <v>0</v>
      </c>
    </row>
    <row r="9" spans="1:20" x14ac:dyDescent="0.4">
      <c r="A9" t="s">
        <v>22</v>
      </c>
      <c r="C9">
        <v>50.4</v>
      </c>
      <c r="D9">
        <v>11.5</v>
      </c>
      <c r="E9">
        <v>159</v>
      </c>
      <c r="F9">
        <v>3</v>
      </c>
      <c r="G9">
        <v>286.7</v>
      </c>
      <c r="H9">
        <v>266.8</v>
      </c>
      <c r="I9">
        <v>626.79999999999995</v>
      </c>
      <c r="J9" s="5">
        <f t="shared" si="0"/>
        <v>4067.2</v>
      </c>
      <c r="L9">
        <f t="shared" si="1"/>
        <v>0</v>
      </c>
      <c r="M9" s="5">
        <f t="shared" si="2"/>
        <v>0</v>
      </c>
      <c r="N9" s="5">
        <f t="shared" si="3"/>
        <v>0</v>
      </c>
      <c r="O9" s="5">
        <f t="shared" si="4"/>
        <v>0</v>
      </c>
      <c r="P9" s="5">
        <f t="shared" si="5"/>
        <v>0</v>
      </c>
      <c r="Q9" s="7">
        <f t="shared" si="6"/>
        <v>0</v>
      </c>
      <c r="R9" s="7">
        <f t="shared" si="7"/>
        <v>0</v>
      </c>
      <c r="S9" s="7">
        <f t="shared" si="8"/>
        <v>0</v>
      </c>
      <c r="T9" s="7">
        <f t="shared" si="9"/>
        <v>0</v>
      </c>
    </row>
    <row r="10" spans="1:20" x14ac:dyDescent="0.4">
      <c r="A10" t="s">
        <v>23</v>
      </c>
      <c r="C10">
        <v>41.9</v>
      </c>
      <c r="D10">
        <v>12.8</v>
      </c>
      <c r="E10">
        <v>162</v>
      </c>
      <c r="F10">
        <v>9</v>
      </c>
      <c r="G10">
        <v>372.4</v>
      </c>
      <c r="H10">
        <v>342.5</v>
      </c>
      <c r="I10">
        <v>997.9</v>
      </c>
      <c r="J10" s="5">
        <f t="shared" si="0"/>
        <v>5466.6999999999989</v>
      </c>
      <c r="L10" t="str">
        <f t="shared" si="1"/>
        <v>診療放射線技師</v>
      </c>
      <c r="M10" s="5">
        <f t="shared" si="2"/>
        <v>41.9</v>
      </c>
      <c r="N10" s="5">
        <f t="shared" si="3"/>
        <v>12.8</v>
      </c>
      <c r="O10" s="5">
        <f t="shared" si="4"/>
        <v>162</v>
      </c>
      <c r="P10" s="5">
        <f t="shared" si="5"/>
        <v>9</v>
      </c>
      <c r="Q10" s="7">
        <f t="shared" si="6"/>
        <v>372.4</v>
      </c>
      <c r="R10" s="7">
        <f t="shared" si="7"/>
        <v>342.5</v>
      </c>
      <c r="S10" s="7">
        <f t="shared" si="8"/>
        <v>997.9</v>
      </c>
      <c r="T10" s="7">
        <f t="shared" si="9"/>
        <v>5466.6999999999989</v>
      </c>
    </row>
    <row r="11" spans="1:20" x14ac:dyDescent="0.4">
      <c r="A11" t="s">
        <v>24</v>
      </c>
      <c r="C11">
        <v>41.6</v>
      </c>
      <c r="D11">
        <v>12.7</v>
      </c>
      <c r="E11">
        <v>161</v>
      </c>
      <c r="F11">
        <v>10</v>
      </c>
      <c r="G11">
        <v>337.8</v>
      </c>
      <c r="H11">
        <v>308.5</v>
      </c>
      <c r="I11">
        <v>911</v>
      </c>
      <c r="J11" s="5">
        <f t="shared" si="0"/>
        <v>4964.6000000000004</v>
      </c>
      <c r="L11">
        <f t="shared" si="1"/>
        <v>0</v>
      </c>
      <c r="M11" s="5">
        <f t="shared" si="2"/>
        <v>0</v>
      </c>
      <c r="N11" s="5">
        <f t="shared" si="3"/>
        <v>0</v>
      </c>
      <c r="O11" s="5">
        <f t="shared" si="4"/>
        <v>0</v>
      </c>
      <c r="P11" s="5">
        <f t="shared" si="5"/>
        <v>0</v>
      </c>
      <c r="Q11" s="7">
        <f t="shared" si="6"/>
        <v>0</v>
      </c>
      <c r="R11" s="7">
        <f t="shared" si="7"/>
        <v>0</v>
      </c>
      <c r="S11" s="7">
        <f t="shared" si="8"/>
        <v>0</v>
      </c>
      <c r="T11" s="7">
        <f t="shared" si="9"/>
        <v>0</v>
      </c>
    </row>
    <row r="12" spans="1:20" x14ac:dyDescent="0.4">
      <c r="A12" t="s">
        <v>25</v>
      </c>
      <c r="C12">
        <v>35.1</v>
      </c>
      <c r="D12">
        <v>7.4</v>
      </c>
      <c r="E12">
        <v>161</v>
      </c>
      <c r="F12">
        <v>5</v>
      </c>
      <c r="G12">
        <v>296</v>
      </c>
      <c r="H12">
        <v>284.8</v>
      </c>
      <c r="I12">
        <v>713.4</v>
      </c>
      <c r="J12" s="5">
        <f t="shared" si="0"/>
        <v>4265.3999999999996</v>
      </c>
      <c r="L12">
        <f t="shared" si="1"/>
        <v>0</v>
      </c>
      <c r="M12" s="5">
        <f t="shared" si="2"/>
        <v>0</v>
      </c>
      <c r="N12" s="5">
        <f t="shared" si="3"/>
        <v>0</v>
      </c>
      <c r="O12" s="5">
        <f t="shared" si="4"/>
        <v>0</v>
      </c>
      <c r="P12" s="5">
        <f t="shared" si="5"/>
        <v>0</v>
      </c>
      <c r="Q12" s="7">
        <f t="shared" si="6"/>
        <v>0</v>
      </c>
      <c r="R12" s="7">
        <f t="shared" si="7"/>
        <v>0</v>
      </c>
      <c r="S12" s="7">
        <f t="shared" si="8"/>
        <v>0</v>
      </c>
      <c r="T12" s="7">
        <f t="shared" si="9"/>
        <v>0</v>
      </c>
    </row>
    <row r="13" spans="1:20" x14ac:dyDescent="0.4">
      <c r="A13" t="s">
        <v>26</v>
      </c>
      <c r="C13">
        <v>34.9</v>
      </c>
      <c r="D13">
        <v>6.6</v>
      </c>
      <c r="E13">
        <v>167</v>
      </c>
      <c r="F13">
        <v>6</v>
      </c>
      <c r="G13">
        <v>278.60000000000002</v>
      </c>
      <c r="H13">
        <v>267.7</v>
      </c>
      <c r="I13">
        <v>523.29999999999995</v>
      </c>
      <c r="J13" s="5">
        <f t="shared" si="0"/>
        <v>3866.5</v>
      </c>
      <c r="L13">
        <f t="shared" si="1"/>
        <v>0</v>
      </c>
      <c r="M13" s="5">
        <f t="shared" si="2"/>
        <v>0</v>
      </c>
      <c r="N13" s="5">
        <f t="shared" si="3"/>
        <v>0</v>
      </c>
      <c r="O13" s="5">
        <f t="shared" si="4"/>
        <v>0</v>
      </c>
      <c r="P13" s="5">
        <f t="shared" si="5"/>
        <v>0</v>
      </c>
      <c r="Q13" s="7">
        <f t="shared" si="6"/>
        <v>0</v>
      </c>
      <c r="R13" s="7">
        <f t="shared" si="7"/>
        <v>0</v>
      </c>
      <c r="S13" s="7">
        <f t="shared" si="8"/>
        <v>0</v>
      </c>
      <c r="T13" s="7">
        <f t="shared" si="9"/>
        <v>0</v>
      </c>
    </row>
    <row r="14" spans="1:20" x14ac:dyDescent="0.4">
      <c r="A14" t="s">
        <v>27</v>
      </c>
      <c r="C14">
        <v>39.4</v>
      </c>
      <c r="D14">
        <v>12.2</v>
      </c>
      <c r="E14">
        <v>173</v>
      </c>
      <c r="F14">
        <v>9</v>
      </c>
      <c r="G14">
        <v>313.7</v>
      </c>
      <c r="H14">
        <v>294</v>
      </c>
      <c r="I14">
        <v>509</v>
      </c>
      <c r="J14" s="5">
        <f t="shared" si="0"/>
        <v>4273.3999999999996</v>
      </c>
      <c r="L14">
        <f t="shared" si="1"/>
        <v>0</v>
      </c>
      <c r="M14" s="5">
        <f t="shared" si="2"/>
        <v>0</v>
      </c>
      <c r="N14" s="5">
        <f t="shared" si="3"/>
        <v>0</v>
      </c>
      <c r="O14" s="5">
        <f t="shared" si="4"/>
        <v>0</v>
      </c>
      <c r="P14" s="5">
        <f t="shared" si="5"/>
        <v>0</v>
      </c>
      <c r="Q14" s="7">
        <f t="shared" si="6"/>
        <v>0</v>
      </c>
      <c r="R14" s="7">
        <f t="shared" si="7"/>
        <v>0</v>
      </c>
      <c r="S14" s="7">
        <f t="shared" si="8"/>
        <v>0</v>
      </c>
      <c r="T14" s="7">
        <f t="shared" si="9"/>
        <v>0</v>
      </c>
    </row>
    <row r="15" spans="1:20" x14ac:dyDescent="0.4">
      <c r="A15" t="s">
        <v>28</v>
      </c>
      <c r="C15">
        <v>37.4</v>
      </c>
      <c r="D15">
        <v>8.4</v>
      </c>
      <c r="E15">
        <v>165</v>
      </c>
      <c r="F15">
        <v>6</v>
      </c>
      <c r="G15">
        <v>255.5</v>
      </c>
      <c r="H15">
        <v>244.7</v>
      </c>
      <c r="I15">
        <v>609.6</v>
      </c>
      <c r="J15" s="5">
        <f t="shared" si="0"/>
        <v>3675.6</v>
      </c>
      <c r="L15">
        <f t="shared" si="1"/>
        <v>0</v>
      </c>
      <c r="M15" s="5">
        <f t="shared" si="2"/>
        <v>0</v>
      </c>
      <c r="N15" s="5">
        <f t="shared" si="3"/>
        <v>0</v>
      </c>
      <c r="O15" s="5">
        <f t="shared" si="4"/>
        <v>0</v>
      </c>
      <c r="P15" s="5">
        <f t="shared" si="5"/>
        <v>0</v>
      </c>
      <c r="Q15" s="7">
        <f t="shared" si="6"/>
        <v>0</v>
      </c>
      <c r="R15" s="7">
        <f t="shared" si="7"/>
        <v>0</v>
      </c>
      <c r="S15" s="7">
        <f t="shared" si="8"/>
        <v>0</v>
      </c>
      <c r="T15" s="7">
        <f t="shared" si="9"/>
        <v>0</v>
      </c>
    </row>
    <row r="16" spans="1:20" x14ac:dyDescent="0.4">
      <c r="A16" t="s">
        <v>29</v>
      </c>
      <c r="C16">
        <v>38.1</v>
      </c>
      <c r="D16">
        <v>8.8000000000000007</v>
      </c>
      <c r="E16">
        <v>166</v>
      </c>
      <c r="F16">
        <v>3</v>
      </c>
      <c r="G16">
        <v>256.5</v>
      </c>
      <c r="H16">
        <v>250.3</v>
      </c>
      <c r="I16">
        <v>744</v>
      </c>
      <c r="J16" s="5">
        <f t="shared" si="0"/>
        <v>3822</v>
      </c>
      <c r="L16">
        <f t="shared" si="1"/>
        <v>0</v>
      </c>
      <c r="M16" s="5">
        <f t="shared" si="2"/>
        <v>0</v>
      </c>
      <c r="N16" s="5">
        <f t="shared" si="3"/>
        <v>0</v>
      </c>
      <c r="O16" s="5">
        <f t="shared" si="4"/>
        <v>0</v>
      </c>
      <c r="P16" s="5">
        <f t="shared" si="5"/>
        <v>0</v>
      </c>
      <c r="Q16" s="7">
        <f t="shared" si="6"/>
        <v>0</v>
      </c>
      <c r="R16" s="7">
        <f t="shared" si="7"/>
        <v>0</v>
      </c>
      <c r="S16" s="7">
        <f t="shared" si="8"/>
        <v>0</v>
      </c>
      <c r="T16" s="7">
        <f t="shared" si="9"/>
        <v>0</v>
      </c>
    </row>
    <row r="17" spans="1:20" x14ac:dyDescent="0.4">
      <c r="A17" t="s">
        <v>30</v>
      </c>
      <c r="C17">
        <v>50.9</v>
      </c>
      <c r="D17">
        <v>10.199999999999999</v>
      </c>
      <c r="E17">
        <v>166</v>
      </c>
      <c r="F17">
        <v>4</v>
      </c>
      <c r="G17">
        <v>287.39999999999998</v>
      </c>
      <c r="H17">
        <v>277.7</v>
      </c>
      <c r="I17">
        <v>648.5</v>
      </c>
      <c r="J17" s="5">
        <f t="shared" si="0"/>
        <v>4097.2999999999993</v>
      </c>
      <c r="L17">
        <f t="shared" si="1"/>
        <v>0</v>
      </c>
      <c r="M17" s="5">
        <f t="shared" si="2"/>
        <v>0</v>
      </c>
      <c r="N17" s="5">
        <f t="shared" si="3"/>
        <v>0</v>
      </c>
      <c r="O17" s="5">
        <f t="shared" si="4"/>
        <v>0</v>
      </c>
      <c r="P17" s="5">
        <f t="shared" si="5"/>
        <v>0</v>
      </c>
      <c r="Q17" s="7">
        <f t="shared" si="6"/>
        <v>0</v>
      </c>
      <c r="R17" s="7">
        <f t="shared" si="7"/>
        <v>0</v>
      </c>
      <c r="S17" s="7">
        <f t="shared" si="8"/>
        <v>0</v>
      </c>
      <c r="T17" s="7">
        <f t="shared" si="9"/>
        <v>0</v>
      </c>
    </row>
    <row r="18" spans="1:20" x14ac:dyDescent="0.4">
      <c r="A18" t="s">
        <v>31</v>
      </c>
      <c r="C18">
        <v>43.8</v>
      </c>
      <c r="D18">
        <v>7.6</v>
      </c>
      <c r="E18">
        <v>163</v>
      </c>
      <c r="F18">
        <v>4</v>
      </c>
      <c r="G18">
        <v>250.6</v>
      </c>
      <c r="H18">
        <v>235.9</v>
      </c>
      <c r="I18">
        <v>520.79999999999995</v>
      </c>
      <c r="J18" s="5">
        <f t="shared" si="0"/>
        <v>3528</v>
      </c>
      <c r="L18">
        <f t="shared" si="1"/>
        <v>0</v>
      </c>
      <c r="M18" s="5">
        <f t="shared" si="2"/>
        <v>0</v>
      </c>
      <c r="N18" s="5">
        <f t="shared" si="3"/>
        <v>0</v>
      </c>
      <c r="O18" s="5">
        <f t="shared" si="4"/>
        <v>0</v>
      </c>
      <c r="P18" s="5">
        <f t="shared" si="5"/>
        <v>0</v>
      </c>
      <c r="Q18" s="7">
        <f t="shared" si="6"/>
        <v>0</v>
      </c>
      <c r="R18" s="7">
        <f t="shared" si="7"/>
        <v>0</v>
      </c>
      <c r="S18" s="7">
        <f t="shared" si="8"/>
        <v>0</v>
      </c>
      <c r="T18" s="7">
        <f t="shared" si="9"/>
        <v>0</v>
      </c>
    </row>
    <row r="19" spans="1:20" x14ac:dyDescent="0.4">
      <c r="A19" t="s">
        <v>32</v>
      </c>
      <c r="C19">
        <v>46.8</v>
      </c>
      <c r="D19">
        <v>7.3</v>
      </c>
      <c r="E19">
        <v>168</v>
      </c>
      <c r="F19">
        <v>4</v>
      </c>
      <c r="G19">
        <v>267.5</v>
      </c>
      <c r="H19">
        <v>257.60000000000002</v>
      </c>
      <c r="I19">
        <v>430.5</v>
      </c>
      <c r="J19" s="5">
        <f t="shared" si="0"/>
        <v>3640.5</v>
      </c>
      <c r="L19">
        <f t="shared" si="1"/>
        <v>0</v>
      </c>
      <c r="M19" s="5">
        <f t="shared" si="2"/>
        <v>0</v>
      </c>
      <c r="N19" s="5">
        <f t="shared" si="3"/>
        <v>0</v>
      </c>
      <c r="O19" s="5">
        <f t="shared" si="4"/>
        <v>0</v>
      </c>
      <c r="P19" s="5">
        <f t="shared" si="5"/>
        <v>0</v>
      </c>
      <c r="Q19" s="7">
        <f t="shared" si="6"/>
        <v>0</v>
      </c>
      <c r="R19" s="7">
        <f t="shared" si="7"/>
        <v>0</v>
      </c>
      <c r="S19" s="7">
        <f t="shared" si="8"/>
        <v>0</v>
      </c>
      <c r="T19" s="7">
        <f t="shared" si="9"/>
        <v>0</v>
      </c>
    </row>
    <row r="20" spans="1:20" x14ac:dyDescent="0.4">
      <c r="A20" t="s">
        <v>33</v>
      </c>
      <c r="C20">
        <v>46.9</v>
      </c>
      <c r="D20">
        <v>8.5</v>
      </c>
      <c r="E20">
        <v>157</v>
      </c>
      <c r="F20">
        <v>3</v>
      </c>
      <c r="G20">
        <v>216.1</v>
      </c>
      <c r="H20">
        <v>203</v>
      </c>
      <c r="I20">
        <v>449.8</v>
      </c>
      <c r="J20" s="5">
        <f t="shared" si="0"/>
        <v>3043</v>
      </c>
      <c r="L20">
        <f>IF($F$1=A20,A20,0)</f>
        <v>0</v>
      </c>
      <c r="M20" s="5">
        <f>IFERROR(VLOOKUP(L20,$A$3:$J$20,3,FALSE),0)</f>
        <v>0</v>
      </c>
      <c r="N20" s="5">
        <f t="shared" si="3"/>
        <v>0</v>
      </c>
      <c r="O20" s="5">
        <f t="shared" si="4"/>
        <v>0</v>
      </c>
      <c r="P20" s="5">
        <f t="shared" si="5"/>
        <v>0</v>
      </c>
      <c r="Q20" s="7">
        <f t="shared" si="6"/>
        <v>0</v>
      </c>
      <c r="R20" s="7">
        <f t="shared" si="7"/>
        <v>0</v>
      </c>
      <c r="S20" s="7">
        <f t="shared" si="8"/>
        <v>0</v>
      </c>
      <c r="T20" s="7">
        <f t="shared" si="9"/>
        <v>0</v>
      </c>
    </row>
    <row r="21" spans="1:20" x14ac:dyDescent="0.4">
      <c r="M21" s="5"/>
      <c r="N21" s="5"/>
      <c r="O21" s="5"/>
      <c r="P21" s="5"/>
      <c r="Q21" s="7"/>
      <c r="R21" s="7"/>
      <c r="S21" s="7"/>
      <c r="T21" s="7"/>
    </row>
    <row r="22" spans="1:20" x14ac:dyDescent="0.4">
      <c r="K22" t="s">
        <v>35</v>
      </c>
      <c r="M22" s="5">
        <f>SUM(M4:M21)</f>
        <v>41.9</v>
      </c>
      <c r="N22" s="5">
        <f t="shared" ref="N22:P22" si="10">SUM(N4:N21)</f>
        <v>12.8</v>
      </c>
      <c r="O22" s="5">
        <f t="shared" si="10"/>
        <v>162</v>
      </c>
      <c r="P22" s="5">
        <f t="shared" si="10"/>
        <v>9</v>
      </c>
      <c r="Q22" s="7">
        <f>SUM(Q4:Q21)*1000</f>
        <v>372400</v>
      </c>
      <c r="R22" s="7">
        <f>SUM(R4:R21)*1000</f>
        <v>342500</v>
      </c>
      <c r="S22" s="7">
        <f>SUM(S4:S21)*1000</f>
        <v>997900</v>
      </c>
      <c r="T22" s="7">
        <f>SUM(T4:T21)*1000</f>
        <v>5466699.9999999991</v>
      </c>
    </row>
  </sheetData>
  <mergeCells count="1">
    <mergeCell ref="F1:J1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96422-A8CA-4EF7-9FF3-7BF921538AB2}">
  <dimension ref="A1:T22"/>
  <sheetViews>
    <sheetView workbookViewId="0">
      <selection activeCell="A3" sqref="A3"/>
    </sheetView>
  </sheetViews>
  <sheetFormatPr defaultRowHeight="18.75" x14ac:dyDescent="0.4"/>
  <cols>
    <col min="1" max="1" width="15.625" customWidth="1"/>
    <col min="20" max="20" width="10.75" customWidth="1"/>
  </cols>
  <sheetData>
    <row r="1" spans="1:20" x14ac:dyDescent="0.4">
      <c r="A1" t="s">
        <v>34</v>
      </c>
      <c r="E1" s="6" t="s">
        <v>14</v>
      </c>
      <c r="F1" s="71" t="str">
        <f>給与算出表!C6</f>
        <v>診療放射線技師</v>
      </c>
      <c r="G1" s="71"/>
      <c r="H1" s="71"/>
      <c r="I1" s="71"/>
      <c r="J1" s="71"/>
    </row>
    <row r="3" spans="1:20" x14ac:dyDescent="0.4">
      <c r="A3" t="s">
        <v>14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7</v>
      </c>
      <c r="I3" t="s">
        <v>4</v>
      </c>
      <c r="J3" t="s">
        <v>6</v>
      </c>
      <c r="L3" t="s">
        <v>14</v>
      </c>
    </row>
    <row r="4" spans="1:20" x14ac:dyDescent="0.4">
      <c r="A4" t="s">
        <v>16</v>
      </c>
      <c r="C4">
        <v>46.8</v>
      </c>
      <c r="D4">
        <v>8</v>
      </c>
      <c r="E4">
        <v>164</v>
      </c>
      <c r="F4">
        <v>16</v>
      </c>
      <c r="G4">
        <v>1118.0999999999999</v>
      </c>
      <c r="H4">
        <v>1001.1</v>
      </c>
      <c r="I4">
        <v>1282.2</v>
      </c>
      <c r="J4">
        <f>(G4*12)+I4</f>
        <v>14699.4</v>
      </c>
      <c r="L4">
        <f>IF($F$1=A4,A4,0)</f>
        <v>0</v>
      </c>
      <c r="M4" s="5">
        <f>IFERROR(VLOOKUP(L4,$A$3:$J$20,3,FALSE),0)</f>
        <v>0</v>
      </c>
      <c r="N4" s="5">
        <f>IFERROR(VLOOKUP(L4,$A$3:$J$20,4,FALSE),0)</f>
        <v>0</v>
      </c>
      <c r="O4" s="5">
        <f>IFERROR(VLOOKUP(L4,$A$3:$J$20,5,FALSE),0)</f>
        <v>0</v>
      </c>
      <c r="P4" s="5">
        <f>IFERROR(VLOOKUP(L4,$A$3:$J$20,6,FALSE),0)</f>
        <v>0</v>
      </c>
      <c r="Q4" s="7">
        <f>IFERROR(VLOOKUP(L4,$A$3:$J$20,7,FALSE),0)</f>
        <v>0</v>
      </c>
      <c r="R4" s="7">
        <f>IFERROR(VLOOKUP(L4,$A$3:$J$20,8,FALSE),0)</f>
        <v>0</v>
      </c>
      <c r="S4" s="7">
        <f>IFERROR(VLOOKUP(L4,$A$3:$J$20,9,FALSE),0)</f>
        <v>0</v>
      </c>
      <c r="T4" s="7">
        <f>IFERROR(VLOOKUP(L4,$A$3:$J$20,10,FALSE),0)</f>
        <v>0</v>
      </c>
    </row>
    <row r="5" spans="1:20" x14ac:dyDescent="0.4">
      <c r="A5" t="s">
        <v>17</v>
      </c>
      <c r="C5">
        <v>39.799999999999997</v>
      </c>
      <c r="D5">
        <v>7.5</v>
      </c>
      <c r="E5">
        <v>165</v>
      </c>
      <c r="F5">
        <v>2</v>
      </c>
      <c r="G5">
        <v>645.9</v>
      </c>
      <c r="H5">
        <v>632.6</v>
      </c>
      <c r="I5">
        <v>991.7</v>
      </c>
      <c r="J5">
        <f t="shared" ref="J5:J20" si="0">(G5*12)+I5</f>
        <v>8742.5</v>
      </c>
      <c r="L5">
        <f t="shared" ref="L5:L19" si="1">IF($F$1=A5,A5,0)</f>
        <v>0</v>
      </c>
      <c r="M5" s="5">
        <f t="shared" ref="M5:M19" si="2">IFERROR(VLOOKUP(L5,$A$3:$J$20,3,FALSE),0)</f>
        <v>0</v>
      </c>
      <c r="N5" s="5">
        <f t="shared" ref="N5:N20" si="3">IFERROR(VLOOKUP(L5,$A$3:$J$20,4,FALSE),0)</f>
        <v>0</v>
      </c>
      <c r="O5" s="5">
        <f t="shared" ref="O5:O20" si="4">IFERROR(VLOOKUP(L5,$A$3:$J$20,5,FALSE),0)</f>
        <v>0</v>
      </c>
      <c r="P5" s="5">
        <f t="shared" ref="P5:P20" si="5">IFERROR(VLOOKUP(L5,$A$3:$J$20,6,FALSE),0)</f>
        <v>0</v>
      </c>
      <c r="Q5" s="7">
        <f t="shared" ref="Q5:Q20" si="6">IFERROR(VLOOKUP(L5,$A$3:$J$20,7,FALSE),0)</f>
        <v>0</v>
      </c>
      <c r="R5" s="7">
        <f t="shared" ref="R5:R20" si="7">IFERROR(VLOOKUP(L5,$A$3:$J$20,8,FALSE),0)</f>
        <v>0</v>
      </c>
      <c r="S5" s="7">
        <f t="shared" ref="S5:S20" si="8">IFERROR(VLOOKUP(L5,$A$3:$J$20,9,FALSE),0)</f>
        <v>0</v>
      </c>
      <c r="T5" s="7">
        <f t="shared" ref="T5:T20" si="9">IFERROR(VLOOKUP(L5,$A$3:$J$20,10,FALSE),0)</f>
        <v>0</v>
      </c>
    </row>
    <row r="6" spans="1:20" x14ac:dyDescent="0.4">
      <c r="A6" t="s">
        <v>18</v>
      </c>
      <c r="C6">
        <v>41.2</v>
      </c>
      <c r="D6">
        <v>9.1</v>
      </c>
      <c r="E6">
        <v>165</v>
      </c>
      <c r="F6">
        <v>13</v>
      </c>
      <c r="G6">
        <v>441.7</v>
      </c>
      <c r="H6">
        <v>405</v>
      </c>
      <c r="I6">
        <v>1002.4</v>
      </c>
      <c r="J6">
        <f t="shared" si="0"/>
        <v>6302.7999999999993</v>
      </c>
      <c r="L6">
        <f t="shared" si="1"/>
        <v>0</v>
      </c>
      <c r="M6" s="5">
        <f t="shared" si="2"/>
        <v>0</v>
      </c>
      <c r="N6" s="5">
        <f t="shared" si="3"/>
        <v>0</v>
      </c>
      <c r="O6" s="5">
        <f t="shared" si="4"/>
        <v>0</v>
      </c>
      <c r="P6" s="5">
        <f t="shared" si="5"/>
        <v>0</v>
      </c>
      <c r="Q6" s="7">
        <f t="shared" si="6"/>
        <v>0</v>
      </c>
      <c r="R6" s="7">
        <f t="shared" si="7"/>
        <v>0</v>
      </c>
      <c r="S6" s="7">
        <f t="shared" si="8"/>
        <v>0</v>
      </c>
      <c r="T6" s="7">
        <f t="shared" si="9"/>
        <v>0</v>
      </c>
    </row>
    <row r="7" spans="1:20" x14ac:dyDescent="0.4">
      <c r="A7" t="s">
        <v>19</v>
      </c>
      <c r="C7">
        <v>40.6</v>
      </c>
      <c r="D7">
        <v>7.3</v>
      </c>
      <c r="E7">
        <v>159</v>
      </c>
      <c r="F7">
        <v>7</v>
      </c>
      <c r="G7">
        <v>343.1</v>
      </c>
      <c r="H7">
        <v>318</v>
      </c>
      <c r="I7">
        <v>830.4</v>
      </c>
      <c r="J7">
        <f t="shared" si="0"/>
        <v>4947.6000000000004</v>
      </c>
      <c r="L7">
        <f t="shared" si="1"/>
        <v>0</v>
      </c>
      <c r="M7" s="5">
        <f t="shared" si="2"/>
        <v>0</v>
      </c>
      <c r="N7" s="5">
        <f t="shared" si="3"/>
        <v>0</v>
      </c>
      <c r="O7" s="5">
        <f t="shared" si="4"/>
        <v>0</v>
      </c>
      <c r="P7" s="5">
        <f t="shared" si="5"/>
        <v>0</v>
      </c>
      <c r="Q7" s="7">
        <f t="shared" si="6"/>
        <v>0</v>
      </c>
      <c r="R7" s="7">
        <f t="shared" si="7"/>
        <v>0</v>
      </c>
      <c r="S7" s="7">
        <f t="shared" si="8"/>
        <v>0</v>
      </c>
      <c r="T7" s="7">
        <f t="shared" si="9"/>
        <v>0</v>
      </c>
    </row>
    <row r="8" spans="1:20" x14ac:dyDescent="0.4">
      <c r="A8" t="s">
        <v>21</v>
      </c>
      <c r="C8">
        <v>38.4</v>
      </c>
      <c r="D8">
        <v>9</v>
      </c>
      <c r="E8">
        <v>158</v>
      </c>
      <c r="F8">
        <v>5</v>
      </c>
      <c r="G8">
        <v>355.2</v>
      </c>
      <c r="H8">
        <v>318.7</v>
      </c>
      <c r="I8">
        <v>921</v>
      </c>
      <c r="J8">
        <f t="shared" si="0"/>
        <v>5183.3999999999996</v>
      </c>
      <c r="L8">
        <f t="shared" si="1"/>
        <v>0</v>
      </c>
      <c r="M8" s="5">
        <f t="shared" si="2"/>
        <v>0</v>
      </c>
      <c r="N8" s="5">
        <f t="shared" si="3"/>
        <v>0</v>
      </c>
      <c r="O8" s="5">
        <f t="shared" si="4"/>
        <v>0</v>
      </c>
      <c r="P8" s="5">
        <f t="shared" si="5"/>
        <v>0</v>
      </c>
      <c r="Q8" s="7">
        <f t="shared" si="6"/>
        <v>0</v>
      </c>
      <c r="R8" s="7">
        <f t="shared" si="7"/>
        <v>0</v>
      </c>
      <c r="S8" s="7">
        <f t="shared" si="8"/>
        <v>0</v>
      </c>
      <c r="T8" s="7">
        <f t="shared" si="9"/>
        <v>0</v>
      </c>
    </row>
    <row r="9" spans="1:20" x14ac:dyDescent="0.4">
      <c r="A9" t="s">
        <v>22</v>
      </c>
      <c r="C9">
        <v>44.4</v>
      </c>
      <c r="D9">
        <v>11.6</v>
      </c>
      <c r="E9">
        <v>158</v>
      </c>
      <c r="F9">
        <v>3</v>
      </c>
      <c r="G9">
        <v>299.7</v>
      </c>
      <c r="H9">
        <v>275.3</v>
      </c>
      <c r="I9">
        <v>715.6</v>
      </c>
      <c r="J9">
        <f t="shared" si="0"/>
        <v>4312</v>
      </c>
      <c r="L9">
        <f t="shared" si="1"/>
        <v>0</v>
      </c>
      <c r="M9" s="5">
        <f t="shared" si="2"/>
        <v>0</v>
      </c>
      <c r="N9" s="5">
        <f t="shared" si="3"/>
        <v>0</v>
      </c>
      <c r="O9" s="5">
        <f t="shared" si="4"/>
        <v>0</v>
      </c>
      <c r="P9" s="5">
        <f t="shared" si="5"/>
        <v>0</v>
      </c>
      <c r="Q9" s="7">
        <f t="shared" si="6"/>
        <v>0</v>
      </c>
      <c r="R9" s="7">
        <f t="shared" si="7"/>
        <v>0</v>
      </c>
      <c r="S9" s="7">
        <f t="shared" si="8"/>
        <v>0</v>
      </c>
      <c r="T9" s="7">
        <f t="shared" si="9"/>
        <v>0</v>
      </c>
    </row>
    <row r="10" spans="1:20" x14ac:dyDescent="0.4">
      <c r="A10" t="s">
        <v>23</v>
      </c>
      <c r="C10">
        <v>43.4</v>
      </c>
      <c r="D10">
        <v>13.8</v>
      </c>
      <c r="E10">
        <v>162</v>
      </c>
      <c r="F10">
        <v>9</v>
      </c>
      <c r="G10">
        <v>384.6</v>
      </c>
      <c r="H10">
        <v>352.8</v>
      </c>
      <c r="I10">
        <v>1023.4</v>
      </c>
      <c r="J10">
        <f t="shared" si="0"/>
        <v>5638.6</v>
      </c>
      <c r="L10" t="str">
        <f t="shared" si="1"/>
        <v>診療放射線技師</v>
      </c>
      <c r="M10" s="5">
        <f t="shared" si="2"/>
        <v>43.4</v>
      </c>
      <c r="N10" s="5">
        <f t="shared" si="3"/>
        <v>13.8</v>
      </c>
      <c r="O10" s="5">
        <f t="shared" si="4"/>
        <v>162</v>
      </c>
      <c r="P10" s="5">
        <f t="shared" si="5"/>
        <v>9</v>
      </c>
      <c r="Q10" s="7">
        <f t="shared" si="6"/>
        <v>384.6</v>
      </c>
      <c r="R10" s="7">
        <f t="shared" si="7"/>
        <v>352.8</v>
      </c>
      <c r="S10" s="7">
        <f t="shared" si="8"/>
        <v>1023.4</v>
      </c>
      <c r="T10" s="7">
        <f t="shared" si="9"/>
        <v>5638.6</v>
      </c>
    </row>
    <row r="11" spans="1:20" x14ac:dyDescent="0.4">
      <c r="A11" t="s">
        <v>24</v>
      </c>
      <c r="C11">
        <v>43</v>
      </c>
      <c r="D11">
        <v>15</v>
      </c>
      <c r="E11">
        <v>161</v>
      </c>
      <c r="F11">
        <v>11</v>
      </c>
      <c r="G11">
        <v>373.9</v>
      </c>
      <c r="H11">
        <v>336.3</v>
      </c>
      <c r="I11">
        <v>1016.8</v>
      </c>
      <c r="J11">
        <f t="shared" si="0"/>
        <v>5503.5999999999995</v>
      </c>
      <c r="L11">
        <f t="shared" si="1"/>
        <v>0</v>
      </c>
      <c r="M11" s="5">
        <f t="shared" si="2"/>
        <v>0</v>
      </c>
      <c r="N11" s="5">
        <f t="shared" si="3"/>
        <v>0</v>
      </c>
      <c r="O11" s="5">
        <f t="shared" si="4"/>
        <v>0</v>
      </c>
      <c r="P11" s="5">
        <f t="shared" si="5"/>
        <v>0</v>
      </c>
      <c r="Q11" s="7">
        <f t="shared" si="6"/>
        <v>0</v>
      </c>
      <c r="R11" s="7">
        <f t="shared" si="7"/>
        <v>0</v>
      </c>
      <c r="S11" s="7">
        <f t="shared" si="8"/>
        <v>0</v>
      </c>
      <c r="T11" s="7">
        <f t="shared" si="9"/>
        <v>0</v>
      </c>
    </row>
    <row r="12" spans="1:20" x14ac:dyDescent="0.4">
      <c r="A12" t="s">
        <v>25</v>
      </c>
      <c r="C12">
        <v>35.200000000000003</v>
      </c>
      <c r="D12">
        <v>7.5</v>
      </c>
      <c r="E12">
        <v>162</v>
      </c>
      <c r="F12">
        <v>5</v>
      </c>
      <c r="G12">
        <v>306.7</v>
      </c>
      <c r="H12">
        <v>293.8</v>
      </c>
      <c r="I12">
        <v>749.4</v>
      </c>
      <c r="J12">
        <f t="shared" si="0"/>
        <v>4429.7999999999993</v>
      </c>
      <c r="L12">
        <f t="shared" si="1"/>
        <v>0</v>
      </c>
      <c r="M12" s="5">
        <f t="shared" si="2"/>
        <v>0</v>
      </c>
      <c r="N12" s="5">
        <f t="shared" si="3"/>
        <v>0</v>
      </c>
      <c r="O12" s="5">
        <f t="shared" si="4"/>
        <v>0</v>
      </c>
      <c r="P12" s="5">
        <f t="shared" si="5"/>
        <v>0</v>
      </c>
      <c r="Q12" s="7">
        <f t="shared" si="6"/>
        <v>0</v>
      </c>
      <c r="R12" s="7">
        <f t="shared" si="7"/>
        <v>0</v>
      </c>
      <c r="S12" s="7">
        <f t="shared" si="8"/>
        <v>0</v>
      </c>
      <c r="T12" s="7">
        <f t="shared" si="9"/>
        <v>0</v>
      </c>
    </row>
    <row r="13" spans="1:20" x14ac:dyDescent="0.4">
      <c r="A13" t="s">
        <v>26</v>
      </c>
      <c r="C13">
        <v>27.8</v>
      </c>
      <c r="D13">
        <v>2.2000000000000002</v>
      </c>
      <c r="E13">
        <v>157</v>
      </c>
      <c r="F13">
        <v>0</v>
      </c>
      <c r="G13">
        <v>247.4</v>
      </c>
      <c r="H13">
        <v>247.1</v>
      </c>
      <c r="I13">
        <v>653.9</v>
      </c>
      <c r="J13">
        <f t="shared" si="0"/>
        <v>3622.7000000000003</v>
      </c>
      <c r="L13">
        <f t="shared" si="1"/>
        <v>0</v>
      </c>
      <c r="M13" s="5">
        <f t="shared" si="2"/>
        <v>0</v>
      </c>
      <c r="N13" s="5">
        <f t="shared" si="3"/>
        <v>0</v>
      </c>
      <c r="O13" s="5">
        <f t="shared" si="4"/>
        <v>0</v>
      </c>
      <c r="P13" s="5">
        <f t="shared" si="5"/>
        <v>0</v>
      </c>
      <c r="Q13" s="7">
        <f t="shared" si="6"/>
        <v>0</v>
      </c>
      <c r="R13" s="7">
        <f t="shared" si="7"/>
        <v>0</v>
      </c>
      <c r="S13" s="7">
        <f t="shared" si="8"/>
        <v>0</v>
      </c>
      <c r="T13" s="7">
        <f t="shared" si="9"/>
        <v>0</v>
      </c>
    </row>
    <row r="14" spans="1:20" x14ac:dyDescent="0.4">
      <c r="A14" t="s">
        <v>27</v>
      </c>
      <c r="C14">
        <v>43</v>
      </c>
      <c r="D14">
        <v>15.1</v>
      </c>
      <c r="E14">
        <v>173</v>
      </c>
      <c r="F14">
        <v>10</v>
      </c>
      <c r="G14">
        <v>337</v>
      </c>
      <c r="H14">
        <v>313.2</v>
      </c>
      <c r="I14">
        <v>574.5</v>
      </c>
      <c r="J14">
        <f t="shared" si="0"/>
        <v>4618.5</v>
      </c>
      <c r="L14">
        <f t="shared" si="1"/>
        <v>0</v>
      </c>
      <c r="M14" s="5">
        <f t="shared" si="2"/>
        <v>0</v>
      </c>
      <c r="N14" s="5">
        <f t="shared" si="3"/>
        <v>0</v>
      </c>
      <c r="O14" s="5">
        <f t="shared" si="4"/>
        <v>0</v>
      </c>
      <c r="P14" s="5">
        <f t="shared" si="5"/>
        <v>0</v>
      </c>
      <c r="Q14" s="7">
        <f t="shared" si="6"/>
        <v>0</v>
      </c>
      <c r="R14" s="7">
        <f t="shared" si="7"/>
        <v>0</v>
      </c>
      <c r="S14" s="7">
        <f t="shared" si="8"/>
        <v>0</v>
      </c>
      <c r="T14" s="7">
        <f t="shared" si="9"/>
        <v>0</v>
      </c>
    </row>
    <row r="15" spans="1:20" x14ac:dyDescent="0.4">
      <c r="A15" t="s">
        <v>28</v>
      </c>
      <c r="C15">
        <v>37.4</v>
      </c>
      <c r="D15">
        <v>8.8000000000000007</v>
      </c>
      <c r="E15">
        <v>167</v>
      </c>
      <c r="F15">
        <v>8</v>
      </c>
      <c r="G15">
        <v>290.5</v>
      </c>
      <c r="H15">
        <v>273.5</v>
      </c>
      <c r="I15">
        <v>629.20000000000005</v>
      </c>
      <c r="J15">
        <f t="shared" si="0"/>
        <v>4115.2</v>
      </c>
      <c r="L15">
        <f t="shared" si="1"/>
        <v>0</v>
      </c>
      <c r="M15" s="5">
        <f t="shared" si="2"/>
        <v>0</v>
      </c>
      <c r="N15" s="5">
        <f t="shared" si="3"/>
        <v>0</v>
      </c>
      <c r="O15" s="5">
        <f t="shared" si="4"/>
        <v>0</v>
      </c>
      <c r="P15" s="5">
        <f t="shared" si="5"/>
        <v>0</v>
      </c>
      <c r="Q15" s="7">
        <f t="shared" si="6"/>
        <v>0</v>
      </c>
      <c r="R15" s="7">
        <f t="shared" si="7"/>
        <v>0</v>
      </c>
      <c r="S15" s="7">
        <f t="shared" si="8"/>
        <v>0</v>
      </c>
      <c r="T15" s="7">
        <f t="shared" si="9"/>
        <v>0</v>
      </c>
    </row>
    <row r="16" spans="1:20" x14ac:dyDescent="0.4">
      <c r="A16" t="s">
        <v>29</v>
      </c>
      <c r="C16">
        <v>33</v>
      </c>
      <c r="D16">
        <v>6.9</v>
      </c>
      <c r="E16">
        <v>167</v>
      </c>
      <c r="F16">
        <v>5</v>
      </c>
      <c r="G16">
        <v>285.39999999999998</v>
      </c>
      <c r="H16">
        <v>275</v>
      </c>
      <c r="I16">
        <v>784.8</v>
      </c>
      <c r="J16">
        <f t="shared" si="0"/>
        <v>4209.5999999999995</v>
      </c>
      <c r="L16">
        <f t="shared" si="1"/>
        <v>0</v>
      </c>
      <c r="M16" s="5">
        <f t="shared" si="2"/>
        <v>0</v>
      </c>
      <c r="N16" s="5">
        <f t="shared" si="3"/>
        <v>0</v>
      </c>
      <c r="O16" s="5">
        <f t="shared" si="4"/>
        <v>0</v>
      </c>
      <c r="P16" s="5">
        <f t="shared" si="5"/>
        <v>0</v>
      </c>
      <c r="Q16" s="7">
        <f t="shared" si="6"/>
        <v>0</v>
      </c>
      <c r="R16" s="7">
        <f t="shared" si="7"/>
        <v>0</v>
      </c>
      <c r="S16" s="7">
        <f t="shared" si="8"/>
        <v>0</v>
      </c>
      <c r="T16" s="7">
        <f t="shared" si="9"/>
        <v>0</v>
      </c>
    </row>
    <row r="17" spans="1:20" x14ac:dyDescent="0.4">
      <c r="A17" t="s">
        <v>30</v>
      </c>
      <c r="C17">
        <v>46.7</v>
      </c>
      <c r="D17">
        <v>9.8000000000000007</v>
      </c>
      <c r="E17">
        <v>167</v>
      </c>
      <c r="F17">
        <v>4</v>
      </c>
      <c r="G17">
        <v>319.5</v>
      </c>
      <c r="H17">
        <v>308.39999999999998</v>
      </c>
      <c r="I17">
        <v>773.5</v>
      </c>
      <c r="J17">
        <f t="shared" si="0"/>
        <v>4607.5</v>
      </c>
      <c r="L17">
        <f t="shared" si="1"/>
        <v>0</v>
      </c>
      <c r="M17" s="5">
        <f t="shared" si="2"/>
        <v>0</v>
      </c>
      <c r="N17" s="5">
        <f t="shared" si="3"/>
        <v>0</v>
      </c>
      <c r="O17" s="5">
        <f t="shared" si="4"/>
        <v>0</v>
      </c>
      <c r="P17" s="5">
        <f t="shared" si="5"/>
        <v>0</v>
      </c>
      <c r="Q17" s="7">
        <f t="shared" si="6"/>
        <v>0</v>
      </c>
      <c r="R17" s="7">
        <f t="shared" si="7"/>
        <v>0</v>
      </c>
      <c r="S17" s="7">
        <f t="shared" si="8"/>
        <v>0</v>
      </c>
      <c r="T17" s="7">
        <f t="shared" si="9"/>
        <v>0</v>
      </c>
    </row>
    <row r="18" spans="1:20" x14ac:dyDescent="0.4">
      <c r="A18" t="s">
        <v>31</v>
      </c>
      <c r="C18">
        <v>40.299999999999997</v>
      </c>
      <c r="D18">
        <v>7.3</v>
      </c>
      <c r="E18">
        <v>163</v>
      </c>
      <c r="F18">
        <v>5</v>
      </c>
      <c r="G18">
        <v>268.2</v>
      </c>
      <c r="H18">
        <v>250.5</v>
      </c>
      <c r="I18">
        <v>572.79999999999995</v>
      </c>
      <c r="J18">
        <f t="shared" si="0"/>
        <v>3791.2</v>
      </c>
      <c r="L18">
        <f t="shared" si="1"/>
        <v>0</v>
      </c>
      <c r="M18" s="5">
        <f t="shared" si="2"/>
        <v>0</v>
      </c>
      <c r="N18" s="5">
        <f t="shared" si="3"/>
        <v>0</v>
      </c>
      <c r="O18" s="5">
        <f t="shared" si="4"/>
        <v>0</v>
      </c>
      <c r="P18" s="5">
        <f t="shared" si="5"/>
        <v>0</v>
      </c>
      <c r="Q18" s="7">
        <f t="shared" si="6"/>
        <v>0</v>
      </c>
      <c r="R18" s="7">
        <f t="shared" si="7"/>
        <v>0</v>
      </c>
      <c r="S18" s="7">
        <f t="shared" si="8"/>
        <v>0</v>
      </c>
      <c r="T18" s="7">
        <f t="shared" si="9"/>
        <v>0</v>
      </c>
    </row>
    <row r="19" spans="1:20" x14ac:dyDescent="0.4">
      <c r="A19" t="s">
        <v>32</v>
      </c>
      <c r="C19">
        <v>40.700000000000003</v>
      </c>
      <c r="D19">
        <v>5.7</v>
      </c>
      <c r="E19">
        <v>172</v>
      </c>
      <c r="F19">
        <v>3</v>
      </c>
      <c r="G19">
        <v>288</v>
      </c>
      <c r="H19">
        <v>278.10000000000002</v>
      </c>
      <c r="I19">
        <v>428</v>
      </c>
      <c r="J19">
        <f t="shared" si="0"/>
        <v>3884</v>
      </c>
      <c r="L19">
        <f t="shared" si="1"/>
        <v>0</v>
      </c>
      <c r="M19" s="5">
        <f t="shared" si="2"/>
        <v>0</v>
      </c>
      <c r="N19" s="5">
        <f t="shared" si="3"/>
        <v>0</v>
      </c>
      <c r="O19" s="5">
        <f t="shared" si="4"/>
        <v>0</v>
      </c>
      <c r="P19" s="5">
        <f t="shared" si="5"/>
        <v>0</v>
      </c>
      <c r="Q19" s="7">
        <f t="shared" si="6"/>
        <v>0</v>
      </c>
      <c r="R19" s="7">
        <f t="shared" si="7"/>
        <v>0</v>
      </c>
      <c r="S19" s="7">
        <f t="shared" si="8"/>
        <v>0</v>
      </c>
      <c r="T19" s="7">
        <f t="shared" si="9"/>
        <v>0</v>
      </c>
    </row>
    <row r="20" spans="1:20" x14ac:dyDescent="0.4">
      <c r="A20" t="s">
        <v>33</v>
      </c>
      <c r="C20">
        <v>41</v>
      </c>
      <c r="D20">
        <v>7.5</v>
      </c>
      <c r="E20">
        <v>156</v>
      </c>
      <c r="F20">
        <v>4</v>
      </c>
      <c r="G20">
        <v>231.3</v>
      </c>
      <c r="H20">
        <v>209.3</v>
      </c>
      <c r="I20">
        <v>496.9</v>
      </c>
      <c r="J20">
        <f t="shared" si="0"/>
        <v>3272.5000000000005</v>
      </c>
      <c r="L20">
        <f>IF($F$1=A20,A20,0)</f>
        <v>0</v>
      </c>
      <c r="M20" s="5">
        <f>IFERROR(VLOOKUP(L20,$A$3:$J$20,3,FALSE),0)</f>
        <v>0</v>
      </c>
      <c r="N20" s="5">
        <f t="shared" si="3"/>
        <v>0</v>
      </c>
      <c r="O20" s="5">
        <f t="shared" si="4"/>
        <v>0</v>
      </c>
      <c r="P20" s="5">
        <f t="shared" si="5"/>
        <v>0</v>
      </c>
      <c r="Q20" s="7">
        <f t="shared" si="6"/>
        <v>0</v>
      </c>
      <c r="R20" s="7">
        <f t="shared" si="7"/>
        <v>0</v>
      </c>
      <c r="S20" s="7">
        <f t="shared" si="8"/>
        <v>0</v>
      </c>
      <c r="T20" s="7">
        <f t="shared" si="9"/>
        <v>0</v>
      </c>
    </row>
    <row r="21" spans="1:20" x14ac:dyDescent="0.4">
      <c r="M21" s="5"/>
      <c r="N21" s="5"/>
      <c r="O21" s="5"/>
      <c r="P21" s="5"/>
      <c r="Q21" s="7"/>
      <c r="R21" s="7"/>
      <c r="S21" s="7"/>
      <c r="T21" s="7"/>
    </row>
    <row r="22" spans="1:20" x14ac:dyDescent="0.4">
      <c r="M22" s="5">
        <f>SUM(M4:M21)</f>
        <v>43.4</v>
      </c>
      <c r="N22" s="5">
        <f t="shared" ref="N22:P22" si="10">SUM(N4:N21)</f>
        <v>13.8</v>
      </c>
      <c r="O22" s="5">
        <f t="shared" si="10"/>
        <v>162</v>
      </c>
      <c r="P22" s="5">
        <f t="shared" si="10"/>
        <v>9</v>
      </c>
      <c r="Q22" s="7">
        <f>SUM(Q4:Q21)*1000</f>
        <v>384600</v>
      </c>
      <c r="R22" s="7">
        <f>SUM(R4:R21)*1000</f>
        <v>352800</v>
      </c>
      <c r="S22" s="7">
        <f>SUM(S4:S21)*1000</f>
        <v>1023400</v>
      </c>
      <c r="T22" s="7">
        <f>SUM(T4:T21)*1000</f>
        <v>5638600</v>
      </c>
    </row>
  </sheetData>
  <mergeCells count="1">
    <mergeCell ref="F1:J1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B06BE-E9CD-47D4-8563-B40F6F36EB46}">
  <dimension ref="A1:T22"/>
  <sheetViews>
    <sheetView workbookViewId="0">
      <selection activeCell="A3" sqref="A3"/>
    </sheetView>
  </sheetViews>
  <sheetFormatPr defaultRowHeight="18.75" x14ac:dyDescent="0.4"/>
  <cols>
    <col min="1" max="1" width="15.625" customWidth="1"/>
  </cols>
  <sheetData>
    <row r="1" spans="1:20" x14ac:dyDescent="0.4">
      <c r="A1" t="s">
        <v>34</v>
      </c>
      <c r="E1" s="6" t="s">
        <v>14</v>
      </c>
      <c r="F1" s="71" t="str">
        <f>給与算出表!C6</f>
        <v>診療放射線技師</v>
      </c>
      <c r="G1" s="71"/>
      <c r="H1" s="71"/>
      <c r="I1" s="71"/>
      <c r="J1" s="71"/>
    </row>
    <row r="3" spans="1:20" x14ac:dyDescent="0.4">
      <c r="A3" t="s">
        <v>14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7</v>
      </c>
      <c r="I3" t="s">
        <v>4</v>
      </c>
      <c r="J3" t="s">
        <v>6</v>
      </c>
      <c r="L3" t="s">
        <v>14</v>
      </c>
    </row>
    <row r="4" spans="1:20" x14ac:dyDescent="0.4">
      <c r="A4" t="s">
        <v>16</v>
      </c>
      <c r="C4">
        <v>39.9</v>
      </c>
      <c r="D4">
        <v>6.4</v>
      </c>
      <c r="E4">
        <v>161</v>
      </c>
      <c r="F4">
        <v>13</v>
      </c>
      <c r="G4">
        <v>810.6</v>
      </c>
      <c r="H4">
        <v>733.5</v>
      </c>
      <c r="I4">
        <v>809.9</v>
      </c>
      <c r="J4">
        <f>(G4*12)+I4</f>
        <v>10537.1</v>
      </c>
      <c r="L4">
        <f>IF($F$1=A4,A4,0)</f>
        <v>0</v>
      </c>
      <c r="M4" s="5">
        <f>IFERROR(VLOOKUP(L4,$A$3:$J$20,3,FALSE),0)</f>
        <v>0</v>
      </c>
      <c r="N4" s="5">
        <f>IFERROR(VLOOKUP(L4,$A$3:$J$20,4,FALSE),0)</f>
        <v>0</v>
      </c>
      <c r="O4" s="5">
        <f>IFERROR(VLOOKUP(L4,$A$3:$J$20,5,FALSE),0)</f>
        <v>0</v>
      </c>
      <c r="P4" s="5">
        <f>IFERROR(VLOOKUP(L4,$A$3:$J$20,6,FALSE),0)</f>
        <v>0</v>
      </c>
      <c r="Q4" s="7">
        <f>IFERROR(VLOOKUP(L4,$A$3:$J$20,7,FALSE),0)</f>
        <v>0</v>
      </c>
      <c r="R4" s="7">
        <f>IFERROR(VLOOKUP(L4,$A$3:$J$20,8,FALSE),0)</f>
        <v>0</v>
      </c>
      <c r="S4" s="7">
        <f>IFERROR(VLOOKUP(L4,$A$3:$J$20,9,FALSE),0)</f>
        <v>0</v>
      </c>
      <c r="T4" s="7">
        <f>IFERROR(VLOOKUP(L4,$A$3:$J$20,10,FALSE),0)</f>
        <v>0</v>
      </c>
    </row>
    <row r="5" spans="1:20" x14ac:dyDescent="0.4">
      <c r="A5" t="s">
        <v>17</v>
      </c>
      <c r="C5">
        <v>35.5</v>
      </c>
      <c r="D5">
        <v>5.5</v>
      </c>
      <c r="E5">
        <v>157</v>
      </c>
      <c r="F5">
        <v>2</v>
      </c>
      <c r="G5">
        <v>409.7</v>
      </c>
      <c r="H5">
        <v>402.8</v>
      </c>
      <c r="I5">
        <v>467.7</v>
      </c>
      <c r="J5">
        <f t="shared" ref="J5:J20" si="0">(G5*12)+I5</f>
        <v>5384.0999999999995</v>
      </c>
      <c r="L5">
        <f t="shared" ref="L5:L20" si="1">IF($F$1=A5,A5,0)</f>
        <v>0</v>
      </c>
      <c r="M5" s="5">
        <f t="shared" ref="M5:M20" si="2">IFERROR(VLOOKUP(L5,$A$3:$J$20,3,FALSE),0)</f>
        <v>0</v>
      </c>
      <c r="N5" s="5">
        <f t="shared" ref="N5:N20" si="3">IFERROR(VLOOKUP(L5,$A$3:$J$20,4,FALSE),0)</f>
        <v>0</v>
      </c>
      <c r="O5" s="5">
        <f t="shared" ref="O5:O20" si="4">IFERROR(VLOOKUP(L5,$A$3:$J$20,5,FALSE),0)</f>
        <v>0</v>
      </c>
      <c r="P5" s="5">
        <f t="shared" ref="P5:P20" si="5">IFERROR(VLOOKUP(L5,$A$3:$J$20,6,FALSE),0)</f>
        <v>0</v>
      </c>
      <c r="Q5" s="7">
        <f t="shared" ref="Q5:Q20" si="6">IFERROR(VLOOKUP(L5,$A$3:$J$20,7,FALSE),0)</f>
        <v>0</v>
      </c>
      <c r="R5" s="7">
        <f t="shared" ref="R5:R20" si="7">IFERROR(VLOOKUP(L5,$A$3:$J$20,8,FALSE),0)</f>
        <v>0</v>
      </c>
      <c r="S5" s="7">
        <f t="shared" ref="S5:S20" si="8">IFERROR(VLOOKUP(L5,$A$3:$J$20,9,FALSE),0)</f>
        <v>0</v>
      </c>
      <c r="T5" s="7">
        <f t="shared" ref="T5:T20" si="9">IFERROR(VLOOKUP(L5,$A$3:$J$20,10,FALSE),0)</f>
        <v>0</v>
      </c>
    </row>
    <row r="6" spans="1:20" x14ac:dyDescent="0.4">
      <c r="A6" t="s">
        <v>18</v>
      </c>
      <c r="C6">
        <v>41</v>
      </c>
      <c r="D6">
        <v>8.8000000000000007</v>
      </c>
      <c r="E6">
        <v>161</v>
      </c>
      <c r="F6">
        <v>10</v>
      </c>
      <c r="G6">
        <v>376.6</v>
      </c>
      <c r="H6">
        <v>349.1</v>
      </c>
      <c r="I6">
        <v>933.7</v>
      </c>
      <c r="J6">
        <f t="shared" si="0"/>
        <v>5452.9000000000005</v>
      </c>
      <c r="L6">
        <f t="shared" si="1"/>
        <v>0</v>
      </c>
      <c r="M6" s="5">
        <f t="shared" si="2"/>
        <v>0</v>
      </c>
      <c r="N6" s="5">
        <f t="shared" si="3"/>
        <v>0</v>
      </c>
      <c r="O6" s="5">
        <f t="shared" si="4"/>
        <v>0</v>
      </c>
      <c r="P6" s="5">
        <f t="shared" si="5"/>
        <v>0</v>
      </c>
      <c r="Q6" s="7">
        <f t="shared" si="6"/>
        <v>0</v>
      </c>
      <c r="R6" s="7">
        <f t="shared" si="7"/>
        <v>0</v>
      </c>
      <c r="S6" s="7">
        <f t="shared" si="8"/>
        <v>0</v>
      </c>
      <c r="T6" s="7">
        <f t="shared" si="9"/>
        <v>0</v>
      </c>
    </row>
    <row r="7" spans="1:20" x14ac:dyDescent="0.4">
      <c r="A7" t="s">
        <v>19</v>
      </c>
      <c r="C7">
        <v>41.9</v>
      </c>
      <c r="D7">
        <v>8.1</v>
      </c>
      <c r="E7">
        <v>160</v>
      </c>
      <c r="F7">
        <v>7</v>
      </c>
      <c r="G7">
        <v>322.39999999999998</v>
      </c>
      <c r="H7">
        <v>303.5</v>
      </c>
      <c r="I7">
        <v>927.5</v>
      </c>
      <c r="J7">
        <f t="shared" si="0"/>
        <v>4796.2999999999993</v>
      </c>
      <c r="L7">
        <f t="shared" si="1"/>
        <v>0</v>
      </c>
      <c r="M7" s="5">
        <f t="shared" si="2"/>
        <v>0</v>
      </c>
      <c r="N7" s="5">
        <f t="shared" si="3"/>
        <v>0</v>
      </c>
      <c r="O7" s="5">
        <f t="shared" si="4"/>
        <v>0</v>
      </c>
      <c r="P7" s="5">
        <f t="shared" si="5"/>
        <v>0</v>
      </c>
      <c r="Q7" s="7">
        <f t="shared" si="6"/>
        <v>0</v>
      </c>
      <c r="R7" s="7">
        <f t="shared" si="7"/>
        <v>0</v>
      </c>
      <c r="S7" s="7">
        <f t="shared" si="8"/>
        <v>0</v>
      </c>
      <c r="T7" s="7">
        <f t="shared" si="9"/>
        <v>0</v>
      </c>
    </row>
    <row r="8" spans="1:20" x14ac:dyDescent="0.4">
      <c r="A8" t="s">
        <v>21</v>
      </c>
      <c r="C8">
        <v>41.6</v>
      </c>
      <c r="D8">
        <v>9.3000000000000007</v>
      </c>
      <c r="E8">
        <v>159</v>
      </c>
      <c r="F8">
        <v>6</v>
      </c>
      <c r="G8">
        <v>342.8</v>
      </c>
      <c r="H8">
        <v>311.8</v>
      </c>
      <c r="I8">
        <v>845.9</v>
      </c>
      <c r="J8">
        <f t="shared" si="0"/>
        <v>4959.5</v>
      </c>
      <c r="L8">
        <f t="shared" si="1"/>
        <v>0</v>
      </c>
      <c r="M8" s="5">
        <f t="shared" si="2"/>
        <v>0</v>
      </c>
      <c r="N8" s="5">
        <f t="shared" si="3"/>
        <v>0</v>
      </c>
      <c r="O8" s="5">
        <f t="shared" si="4"/>
        <v>0</v>
      </c>
      <c r="P8" s="5">
        <f t="shared" si="5"/>
        <v>0</v>
      </c>
      <c r="Q8" s="7">
        <f t="shared" si="6"/>
        <v>0</v>
      </c>
      <c r="R8" s="7">
        <f t="shared" si="7"/>
        <v>0</v>
      </c>
      <c r="S8" s="7">
        <f t="shared" si="8"/>
        <v>0</v>
      </c>
      <c r="T8" s="7">
        <f t="shared" si="9"/>
        <v>0</v>
      </c>
    </row>
    <row r="9" spans="1:20" x14ac:dyDescent="0.4">
      <c r="A9" t="s">
        <v>22</v>
      </c>
      <c r="C9">
        <v>51.1</v>
      </c>
      <c r="D9">
        <v>11.5</v>
      </c>
      <c r="E9">
        <v>160</v>
      </c>
      <c r="F9">
        <v>3</v>
      </c>
      <c r="G9">
        <v>285.2</v>
      </c>
      <c r="H9">
        <v>265.8</v>
      </c>
      <c r="I9">
        <v>616.20000000000005</v>
      </c>
      <c r="J9">
        <f t="shared" si="0"/>
        <v>4038.5999999999995</v>
      </c>
      <c r="L9">
        <f t="shared" si="1"/>
        <v>0</v>
      </c>
      <c r="M9" s="5">
        <f t="shared" si="2"/>
        <v>0</v>
      </c>
      <c r="N9" s="5">
        <f t="shared" si="3"/>
        <v>0</v>
      </c>
      <c r="O9" s="5">
        <f t="shared" si="4"/>
        <v>0</v>
      </c>
      <c r="P9" s="5">
        <f t="shared" si="5"/>
        <v>0</v>
      </c>
      <c r="Q9" s="7">
        <f t="shared" si="6"/>
        <v>0</v>
      </c>
      <c r="R9" s="7">
        <f t="shared" si="7"/>
        <v>0</v>
      </c>
      <c r="S9" s="7">
        <f t="shared" si="8"/>
        <v>0</v>
      </c>
      <c r="T9" s="7">
        <f t="shared" si="9"/>
        <v>0</v>
      </c>
    </row>
    <row r="10" spans="1:20" x14ac:dyDescent="0.4">
      <c r="A10" t="s">
        <v>23</v>
      </c>
      <c r="C10">
        <v>37.1</v>
      </c>
      <c r="D10">
        <v>9.5</v>
      </c>
      <c r="E10">
        <v>161</v>
      </c>
      <c r="F10">
        <v>8</v>
      </c>
      <c r="G10">
        <v>333.2</v>
      </c>
      <c r="H10">
        <v>309.60000000000002</v>
      </c>
      <c r="I10">
        <v>916.2</v>
      </c>
      <c r="J10">
        <f t="shared" si="0"/>
        <v>4914.5999999999995</v>
      </c>
      <c r="L10" t="str">
        <f t="shared" si="1"/>
        <v>診療放射線技師</v>
      </c>
      <c r="M10" s="5">
        <f t="shared" si="2"/>
        <v>37.1</v>
      </c>
      <c r="N10" s="5">
        <f t="shared" si="3"/>
        <v>9.5</v>
      </c>
      <c r="O10" s="5">
        <f t="shared" si="4"/>
        <v>161</v>
      </c>
      <c r="P10" s="5">
        <f t="shared" si="5"/>
        <v>8</v>
      </c>
      <c r="Q10" s="7">
        <f t="shared" si="6"/>
        <v>333.2</v>
      </c>
      <c r="R10" s="7">
        <f t="shared" si="7"/>
        <v>309.60000000000002</v>
      </c>
      <c r="S10" s="7">
        <f t="shared" si="8"/>
        <v>916.2</v>
      </c>
      <c r="T10" s="7">
        <f t="shared" si="9"/>
        <v>4914.5999999999995</v>
      </c>
    </row>
    <row r="11" spans="1:20" x14ac:dyDescent="0.4">
      <c r="A11" t="s">
        <v>24</v>
      </c>
      <c r="C11">
        <v>41</v>
      </c>
      <c r="D11">
        <v>11.7</v>
      </c>
      <c r="E11">
        <v>162</v>
      </c>
      <c r="F11">
        <v>9</v>
      </c>
      <c r="G11">
        <v>321.7</v>
      </c>
      <c r="H11">
        <v>296.10000000000002</v>
      </c>
      <c r="I11">
        <v>863.6</v>
      </c>
      <c r="J11">
        <f t="shared" si="0"/>
        <v>4724</v>
      </c>
      <c r="L11">
        <f t="shared" si="1"/>
        <v>0</v>
      </c>
      <c r="M11" s="5">
        <f t="shared" si="2"/>
        <v>0</v>
      </c>
      <c r="N11" s="5">
        <f t="shared" si="3"/>
        <v>0</v>
      </c>
      <c r="O11" s="5">
        <f t="shared" si="4"/>
        <v>0</v>
      </c>
      <c r="P11" s="5">
        <f t="shared" si="5"/>
        <v>0</v>
      </c>
      <c r="Q11" s="7">
        <f t="shared" si="6"/>
        <v>0</v>
      </c>
      <c r="R11" s="7">
        <f t="shared" si="7"/>
        <v>0</v>
      </c>
      <c r="S11" s="7">
        <f t="shared" si="8"/>
        <v>0</v>
      </c>
      <c r="T11" s="7">
        <f t="shared" si="9"/>
        <v>0</v>
      </c>
    </row>
    <row r="12" spans="1:20" x14ac:dyDescent="0.4">
      <c r="A12" t="s">
        <v>25</v>
      </c>
      <c r="C12">
        <v>35.1</v>
      </c>
      <c r="D12">
        <v>7.4</v>
      </c>
      <c r="E12">
        <v>160</v>
      </c>
      <c r="F12">
        <v>4</v>
      </c>
      <c r="G12">
        <v>283.39999999999998</v>
      </c>
      <c r="H12">
        <v>274.39999999999998</v>
      </c>
      <c r="I12">
        <v>671.3</v>
      </c>
      <c r="J12">
        <f t="shared" si="0"/>
        <v>4072.0999999999995</v>
      </c>
      <c r="L12">
        <f t="shared" si="1"/>
        <v>0</v>
      </c>
      <c r="M12" s="5">
        <f t="shared" si="2"/>
        <v>0</v>
      </c>
      <c r="N12" s="5">
        <f t="shared" si="3"/>
        <v>0</v>
      </c>
      <c r="O12" s="5">
        <f t="shared" si="4"/>
        <v>0</v>
      </c>
      <c r="P12" s="5">
        <f t="shared" si="5"/>
        <v>0</v>
      </c>
      <c r="Q12" s="7">
        <f t="shared" si="6"/>
        <v>0</v>
      </c>
      <c r="R12" s="7">
        <f t="shared" si="7"/>
        <v>0</v>
      </c>
      <c r="S12" s="7">
        <f t="shared" si="8"/>
        <v>0</v>
      </c>
      <c r="T12" s="7">
        <f t="shared" si="9"/>
        <v>0</v>
      </c>
    </row>
    <row r="13" spans="1:20" x14ac:dyDescent="0.4">
      <c r="A13" t="s">
        <v>26</v>
      </c>
      <c r="C13">
        <v>35</v>
      </c>
      <c r="D13">
        <v>6.6</v>
      </c>
      <c r="E13">
        <v>167</v>
      </c>
      <c r="F13">
        <v>6</v>
      </c>
      <c r="G13">
        <v>278.7</v>
      </c>
      <c r="H13">
        <v>267.8</v>
      </c>
      <c r="I13">
        <v>522.70000000000005</v>
      </c>
      <c r="J13">
        <f t="shared" si="0"/>
        <v>3867.0999999999995</v>
      </c>
      <c r="L13">
        <f t="shared" si="1"/>
        <v>0</v>
      </c>
      <c r="M13" s="5">
        <f t="shared" si="2"/>
        <v>0</v>
      </c>
      <c r="N13" s="5">
        <f t="shared" si="3"/>
        <v>0</v>
      </c>
      <c r="O13" s="5">
        <f t="shared" si="4"/>
        <v>0</v>
      </c>
      <c r="P13" s="5">
        <f t="shared" si="5"/>
        <v>0</v>
      </c>
      <c r="Q13" s="7">
        <f t="shared" si="6"/>
        <v>0</v>
      </c>
      <c r="R13" s="7">
        <f t="shared" si="7"/>
        <v>0</v>
      </c>
      <c r="S13" s="7">
        <f t="shared" si="8"/>
        <v>0</v>
      </c>
      <c r="T13" s="7">
        <f t="shared" si="9"/>
        <v>0</v>
      </c>
    </row>
    <row r="14" spans="1:20" x14ac:dyDescent="0.4">
      <c r="A14" t="s">
        <v>27</v>
      </c>
      <c r="C14">
        <v>32</v>
      </c>
      <c r="D14">
        <v>6.2</v>
      </c>
      <c r="E14">
        <v>173</v>
      </c>
      <c r="F14">
        <v>6</v>
      </c>
      <c r="G14">
        <v>264.89999999999998</v>
      </c>
      <c r="H14">
        <v>253.9</v>
      </c>
      <c r="I14">
        <v>371.9</v>
      </c>
      <c r="J14">
        <f t="shared" si="0"/>
        <v>3550.7</v>
      </c>
      <c r="L14">
        <f t="shared" si="1"/>
        <v>0</v>
      </c>
      <c r="M14" s="5">
        <f t="shared" si="2"/>
        <v>0</v>
      </c>
      <c r="N14" s="5">
        <f t="shared" si="3"/>
        <v>0</v>
      </c>
      <c r="O14" s="5">
        <f t="shared" si="4"/>
        <v>0</v>
      </c>
      <c r="P14" s="5">
        <f t="shared" si="5"/>
        <v>0</v>
      </c>
      <c r="Q14" s="7">
        <f t="shared" si="6"/>
        <v>0</v>
      </c>
      <c r="R14" s="7">
        <f t="shared" si="7"/>
        <v>0</v>
      </c>
      <c r="S14" s="7">
        <f t="shared" si="8"/>
        <v>0</v>
      </c>
      <c r="T14" s="7">
        <f t="shared" si="9"/>
        <v>0</v>
      </c>
    </row>
    <row r="15" spans="1:20" x14ac:dyDescent="0.4">
      <c r="A15" t="s">
        <v>28</v>
      </c>
      <c r="C15">
        <v>37.4</v>
      </c>
      <c r="D15">
        <v>8.4</v>
      </c>
      <c r="E15">
        <v>165</v>
      </c>
      <c r="F15">
        <v>6</v>
      </c>
      <c r="G15">
        <v>252.8</v>
      </c>
      <c r="H15">
        <v>242.4</v>
      </c>
      <c r="I15">
        <v>608</v>
      </c>
      <c r="J15">
        <f t="shared" si="0"/>
        <v>3641.6000000000004</v>
      </c>
      <c r="L15">
        <f t="shared" si="1"/>
        <v>0</v>
      </c>
      <c r="M15" s="5">
        <f t="shared" si="2"/>
        <v>0</v>
      </c>
      <c r="N15" s="5">
        <f t="shared" si="3"/>
        <v>0</v>
      </c>
      <c r="O15" s="5">
        <f t="shared" si="4"/>
        <v>0</v>
      </c>
      <c r="P15" s="5">
        <f t="shared" si="5"/>
        <v>0</v>
      </c>
      <c r="Q15" s="7">
        <f t="shared" si="6"/>
        <v>0</v>
      </c>
      <c r="R15" s="7">
        <f t="shared" si="7"/>
        <v>0</v>
      </c>
      <c r="S15" s="7">
        <f t="shared" si="8"/>
        <v>0</v>
      </c>
      <c r="T15" s="7">
        <f t="shared" si="9"/>
        <v>0</v>
      </c>
    </row>
    <row r="16" spans="1:20" x14ac:dyDescent="0.4">
      <c r="A16" t="s">
        <v>29</v>
      </c>
      <c r="C16">
        <v>38.4</v>
      </c>
      <c r="D16">
        <v>8.9</v>
      </c>
      <c r="E16">
        <v>166</v>
      </c>
      <c r="F16">
        <v>3</v>
      </c>
      <c r="G16">
        <v>255.1</v>
      </c>
      <c r="H16">
        <v>249.1</v>
      </c>
      <c r="I16">
        <v>741.9</v>
      </c>
      <c r="J16">
        <f t="shared" si="0"/>
        <v>3803.1</v>
      </c>
      <c r="L16">
        <f t="shared" si="1"/>
        <v>0</v>
      </c>
      <c r="M16" s="5">
        <f t="shared" si="2"/>
        <v>0</v>
      </c>
      <c r="N16" s="5">
        <f t="shared" si="3"/>
        <v>0</v>
      </c>
      <c r="O16" s="5">
        <f t="shared" si="4"/>
        <v>0</v>
      </c>
      <c r="P16" s="5">
        <f t="shared" si="5"/>
        <v>0</v>
      </c>
      <c r="Q16" s="7">
        <f t="shared" si="6"/>
        <v>0</v>
      </c>
      <c r="R16" s="7">
        <f t="shared" si="7"/>
        <v>0</v>
      </c>
      <c r="S16" s="7">
        <f t="shared" si="8"/>
        <v>0</v>
      </c>
      <c r="T16" s="7">
        <f t="shared" si="9"/>
        <v>0</v>
      </c>
    </row>
    <row r="17" spans="1:20" x14ac:dyDescent="0.4">
      <c r="A17" t="s">
        <v>30</v>
      </c>
      <c r="C17">
        <v>52.5</v>
      </c>
      <c r="D17">
        <v>10.4</v>
      </c>
      <c r="E17">
        <v>166</v>
      </c>
      <c r="F17">
        <v>5</v>
      </c>
      <c r="G17">
        <v>275</v>
      </c>
      <c r="H17">
        <v>265.8</v>
      </c>
      <c r="I17">
        <v>600.29999999999995</v>
      </c>
      <c r="J17">
        <f t="shared" si="0"/>
        <v>3900.3</v>
      </c>
      <c r="L17">
        <f t="shared" si="1"/>
        <v>0</v>
      </c>
      <c r="M17" s="5">
        <f t="shared" si="2"/>
        <v>0</v>
      </c>
      <c r="N17" s="5">
        <f t="shared" si="3"/>
        <v>0</v>
      </c>
      <c r="O17" s="5">
        <f t="shared" si="4"/>
        <v>0</v>
      </c>
      <c r="P17" s="5">
        <f t="shared" si="5"/>
        <v>0</v>
      </c>
      <c r="Q17" s="7">
        <f t="shared" si="6"/>
        <v>0</v>
      </c>
      <c r="R17" s="7">
        <f t="shared" si="7"/>
        <v>0</v>
      </c>
      <c r="S17" s="7">
        <f t="shared" si="8"/>
        <v>0</v>
      </c>
      <c r="T17" s="7">
        <f t="shared" si="9"/>
        <v>0</v>
      </c>
    </row>
    <row r="18" spans="1:20" x14ac:dyDescent="0.4">
      <c r="A18" t="s">
        <v>31</v>
      </c>
      <c r="C18">
        <v>45.8</v>
      </c>
      <c r="D18">
        <v>7.7</v>
      </c>
      <c r="E18">
        <v>163</v>
      </c>
      <c r="F18">
        <v>4</v>
      </c>
      <c r="G18">
        <v>241</v>
      </c>
      <c r="H18">
        <v>227.9</v>
      </c>
      <c r="I18">
        <v>492.1</v>
      </c>
      <c r="J18">
        <f t="shared" si="0"/>
        <v>3384.1</v>
      </c>
      <c r="L18">
        <f t="shared" si="1"/>
        <v>0</v>
      </c>
      <c r="M18" s="5">
        <f t="shared" si="2"/>
        <v>0</v>
      </c>
      <c r="N18" s="5">
        <f t="shared" si="3"/>
        <v>0</v>
      </c>
      <c r="O18" s="5">
        <f t="shared" si="4"/>
        <v>0</v>
      </c>
      <c r="P18" s="5">
        <f t="shared" si="5"/>
        <v>0</v>
      </c>
      <c r="Q18" s="7">
        <f t="shared" si="6"/>
        <v>0</v>
      </c>
      <c r="R18" s="7">
        <f t="shared" si="7"/>
        <v>0</v>
      </c>
      <c r="S18" s="7">
        <f t="shared" si="8"/>
        <v>0</v>
      </c>
      <c r="T18" s="7">
        <f t="shared" si="9"/>
        <v>0</v>
      </c>
    </row>
    <row r="19" spans="1:20" x14ac:dyDescent="0.4">
      <c r="A19" t="s">
        <v>32</v>
      </c>
      <c r="C19">
        <v>49.5</v>
      </c>
      <c r="D19">
        <v>8</v>
      </c>
      <c r="E19">
        <v>166</v>
      </c>
      <c r="F19">
        <v>5</v>
      </c>
      <c r="G19">
        <v>258.39999999999998</v>
      </c>
      <c r="H19">
        <v>248.4</v>
      </c>
      <c r="I19">
        <v>431.7</v>
      </c>
      <c r="J19">
        <f t="shared" si="0"/>
        <v>3532.4999999999995</v>
      </c>
      <c r="L19">
        <f t="shared" si="1"/>
        <v>0</v>
      </c>
      <c r="M19" s="5">
        <f t="shared" si="2"/>
        <v>0</v>
      </c>
      <c r="N19" s="5">
        <f t="shared" si="3"/>
        <v>0</v>
      </c>
      <c r="O19" s="5">
        <f t="shared" si="4"/>
        <v>0</v>
      </c>
      <c r="P19" s="5">
        <f t="shared" si="5"/>
        <v>0</v>
      </c>
      <c r="Q19" s="7">
        <f t="shared" si="6"/>
        <v>0</v>
      </c>
      <c r="R19" s="7">
        <f t="shared" si="7"/>
        <v>0</v>
      </c>
      <c r="S19" s="7">
        <f t="shared" si="8"/>
        <v>0</v>
      </c>
      <c r="T19" s="7">
        <f t="shared" si="9"/>
        <v>0</v>
      </c>
    </row>
    <row r="20" spans="1:20" x14ac:dyDescent="0.4">
      <c r="A20" t="s">
        <v>33</v>
      </c>
      <c r="C20">
        <v>47.9</v>
      </c>
      <c r="D20">
        <v>8.6</v>
      </c>
      <c r="E20">
        <v>157</v>
      </c>
      <c r="F20">
        <v>2</v>
      </c>
      <c r="G20">
        <v>213.6</v>
      </c>
      <c r="H20">
        <v>202</v>
      </c>
      <c r="I20">
        <v>442</v>
      </c>
      <c r="J20">
        <f t="shared" si="0"/>
        <v>3005.2</v>
      </c>
      <c r="L20">
        <f t="shared" si="1"/>
        <v>0</v>
      </c>
      <c r="M20" s="5">
        <f t="shared" si="2"/>
        <v>0</v>
      </c>
      <c r="N20" s="5">
        <f t="shared" si="3"/>
        <v>0</v>
      </c>
      <c r="O20" s="5">
        <f t="shared" si="4"/>
        <v>0</v>
      </c>
      <c r="P20" s="5">
        <f t="shared" si="5"/>
        <v>0</v>
      </c>
      <c r="Q20" s="7">
        <f t="shared" si="6"/>
        <v>0</v>
      </c>
      <c r="R20" s="7">
        <f t="shared" si="7"/>
        <v>0</v>
      </c>
      <c r="S20" s="7">
        <f t="shared" si="8"/>
        <v>0</v>
      </c>
      <c r="T20" s="7">
        <f t="shared" si="9"/>
        <v>0</v>
      </c>
    </row>
    <row r="21" spans="1:20" x14ac:dyDescent="0.4">
      <c r="M21" s="5"/>
      <c r="N21" s="5"/>
      <c r="O21" s="5"/>
      <c r="P21" s="5"/>
      <c r="Q21" s="7"/>
      <c r="R21" s="7"/>
      <c r="S21" s="7"/>
      <c r="T21" s="7"/>
    </row>
    <row r="22" spans="1:20" x14ac:dyDescent="0.4">
      <c r="M22" s="5">
        <f>SUM(M4:M21)</f>
        <v>37.1</v>
      </c>
      <c r="N22" s="5">
        <f t="shared" ref="N22:P22" si="10">SUM(N4:N21)</f>
        <v>9.5</v>
      </c>
      <c r="O22" s="5">
        <f t="shared" si="10"/>
        <v>161</v>
      </c>
      <c r="P22" s="5">
        <f t="shared" si="10"/>
        <v>8</v>
      </c>
      <c r="Q22" s="7">
        <f>SUM(Q4:Q21)*1000</f>
        <v>333200</v>
      </c>
      <c r="R22" s="7">
        <f>SUM(R4:R21)*1000</f>
        <v>309600</v>
      </c>
      <c r="S22" s="7">
        <f>SUM(S4:S21)*1000</f>
        <v>916200</v>
      </c>
      <c r="T22" s="7">
        <f>SUM(T4:T21)*1000</f>
        <v>4914599.9999999991</v>
      </c>
    </row>
  </sheetData>
  <mergeCells count="1">
    <mergeCell ref="F1:J1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03CFC-9574-4AE6-BE6A-2126D12ED3F2}">
  <dimension ref="A1:T22"/>
  <sheetViews>
    <sheetView workbookViewId="0">
      <selection activeCell="A3" sqref="A3"/>
    </sheetView>
  </sheetViews>
  <sheetFormatPr defaultRowHeight="18.75" x14ac:dyDescent="0.4"/>
  <cols>
    <col min="1" max="1" width="15.625" customWidth="1"/>
    <col min="17" max="20" width="10.375" customWidth="1"/>
  </cols>
  <sheetData>
    <row r="1" spans="1:20" x14ac:dyDescent="0.4">
      <c r="A1" t="s">
        <v>34</v>
      </c>
      <c r="E1" s="6" t="s">
        <v>14</v>
      </c>
      <c r="F1" s="71" t="str">
        <f>給与算出表!C6</f>
        <v>診療放射線技師</v>
      </c>
      <c r="G1" s="71"/>
      <c r="H1" s="71"/>
      <c r="I1" s="71"/>
      <c r="J1" s="71"/>
    </row>
    <row r="3" spans="1:20" x14ac:dyDescent="0.4">
      <c r="A3" t="s">
        <v>14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7</v>
      </c>
      <c r="I3" t="s">
        <v>4</v>
      </c>
      <c r="J3" t="s">
        <v>6</v>
      </c>
      <c r="L3" t="s">
        <v>14</v>
      </c>
    </row>
    <row r="4" spans="1:20" x14ac:dyDescent="0.4">
      <c r="A4" t="s">
        <v>16</v>
      </c>
      <c r="C4">
        <v>56.1</v>
      </c>
      <c r="D4">
        <v>15</v>
      </c>
      <c r="E4">
        <v>168</v>
      </c>
      <c r="F4">
        <v>1</v>
      </c>
      <c r="G4">
        <v>1697.1</v>
      </c>
      <c r="H4">
        <v>1680.8</v>
      </c>
      <c r="I4">
        <v>1273.3</v>
      </c>
      <c r="J4">
        <f>(G4*12)+I4</f>
        <v>21638.499999999996</v>
      </c>
      <c r="L4">
        <f>IF($F$1=A4,A4,0)</f>
        <v>0</v>
      </c>
      <c r="M4" s="5">
        <f>IFERROR(VLOOKUP(L4,$A$3:$J$20,3,FALSE),0)</f>
        <v>0</v>
      </c>
      <c r="N4" s="5">
        <f>IFERROR(VLOOKUP(L4,$A$3:$J$20,4,FALSE),0)</f>
        <v>0</v>
      </c>
      <c r="O4" s="5">
        <f>IFERROR(VLOOKUP(L4,$A$3:$J$20,5,FALSE),0)</f>
        <v>0</v>
      </c>
      <c r="P4" s="5">
        <f>IFERROR(VLOOKUP(L4,$A$3:$J$20,6,FALSE),0)</f>
        <v>0</v>
      </c>
      <c r="Q4" s="7">
        <f>IFERROR(VLOOKUP(L4,$A$3:$J$20,7,FALSE),0)</f>
        <v>0</v>
      </c>
      <c r="R4" s="7">
        <f>IFERROR(VLOOKUP(L4,$A$3:$J$20,8,FALSE),0)</f>
        <v>0</v>
      </c>
      <c r="S4" s="7">
        <f>IFERROR(VLOOKUP(L4,$A$3:$J$20,9,FALSE),0)</f>
        <v>0</v>
      </c>
      <c r="T4" s="7">
        <f>IFERROR(VLOOKUP(L4,$A$3:$J$20,10,FALSE),0)</f>
        <v>0</v>
      </c>
    </row>
    <row r="5" spans="1:20" x14ac:dyDescent="0.4">
      <c r="A5" t="s">
        <v>17</v>
      </c>
      <c r="C5">
        <v>37.6</v>
      </c>
      <c r="D5">
        <v>6.4</v>
      </c>
      <c r="E5">
        <v>169</v>
      </c>
      <c r="F5">
        <v>1</v>
      </c>
      <c r="G5">
        <v>613.4</v>
      </c>
      <c r="H5">
        <v>610.9</v>
      </c>
      <c r="I5">
        <v>785.8</v>
      </c>
      <c r="J5">
        <f t="shared" ref="J5:J21" si="0">(G5*12)+I5</f>
        <v>8146.5999999999995</v>
      </c>
      <c r="L5">
        <f t="shared" ref="L5:L20" si="1">IF($F$1=A5,A5,0)</f>
        <v>0</v>
      </c>
      <c r="M5" s="5">
        <f t="shared" ref="M5:M20" si="2">IFERROR(VLOOKUP(L5,$A$3:$J$20,3,FALSE),0)</f>
        <v>0</v>
      </c>
      <c r="N5" s="5">
        <f t="shared" ref="N5:N20" si="3">IFERROR(VLOOKUP(L5,$A$3:$J$20,4,FALSE),0)</f>
        <v>0</v>
      </c>
      <c r="O5" s="5">
        <f t="shared" ref="O5:O20" si="4">IFERROR(VLOOKUP(L5,$A$3:$J$20,5,FALSE),0)</f>
        <v>0</v>
      </c>
      <c r="P5" s="5">
        <f t="shared" ref="P5:P20" si="5">IFERROR(VLOOKUP(L5,$A$3:$J$20,6,FALSE),0)</f>
        <v>0</v>
      </c>
      <c r="Q5" s="7">
        <f t="shared" ref="Q5:Q20" si="6">IFERROR(VLOOKUP(L5,$A$3:$J$20,7,FALSE),0)</f>
        <v>0</v>
      </c>
      <c r="R5" s="7">
        <f t="shared" ref="R5:R20" si="7">IFERROR(VLOOKUP(L5,$A$3:$J$20,8,FALSE),0)</f>
        <v>0</v>
      </c>
      <c r="S5" s="7">
        <f t="shared" ref="S5:S20" si="8">IFERROR(VLOOKUP(L5,$A$3:$J$20,9,FALSE),0)</f>
        <v>0</v>
      </c>
      <c r="T5" s="7">
        <f t="shared" ref="T5:T20" si="9">IFERROR(VLOOKUP(L5,$A$3:$J$20,10,FALSE),0)</f>
        <v>0</v>
      </c>
    </row>
    <row r="6" spans="1:20" x14ac:dyDescent="0.4">
      <c r="A6" t="s">
        <v>18</v>
      </c>
      <c r="C6">
        <v>47.5</v>
      </c>
      <c r="D6">
        <v>8.4</v>
      </c>
      <c r="E6">
        <v>161</v>
      </c>
      <c r="F6">
        <v>6</v>
      </c>
      <c r="G6">
        <v>416.4</v>
      </c>
      <c r="H6">
        <v>399.1</v>
      </c>
      <c r="I6">
        <v>866.2</v>
      </c>
      <c r="J6">
        <f t="shared" si="0"/>
        <v>5862.9999999999991</v>
      </c>
      <c r="L6">
        <f t="shared" si="1"/>
        <v>0</v>
      </c>
      <c r="M6" s="5">
        <f t="shared" si="2"/>
        <v>0</v>
      </c>
      <c r="N6" s="5">
        <f t="shared" si="3"/>
        <v>0</v>
      </c>
      <c r="O6" s="5">
        <f t="shared" si="4"/>
        <v>0</v>
      </c>
      <c r="P6" s="5">
        <f t="shared" si="5"/>
        <v>0</v>
      </c>
      <c r="Q6" s="7">
        <f t="shared" si="6"/>
        <v>0</v>
      </c>
      <c r="R6" s="7">
        <f t="shared" si="7"/>
        <v>0</v>
      </c>
      <c r="S6" s="7">
        <f t="shared" si="8"/>
        <v>0</v>
      </c>
      <c r="T6" s="7">
        <f t="shared" si="9"/>
        <v>0</v>
      </c>
    </row>
    <row r="7" spans="1:20" x14ac:dyDescent="0.4">
      <c r="A7" t="s">
        <v>19</v>
      </c>
      <c r="C7">
        <v>48</v>
      </c>
      <c r="D7">
        <v>8.4</v>
      </c>
      <c r="E7">
        <v>165</v>
      </c>
      <c r="F7">
        <v>6</v>
      </c>
      <c r="G7">
        <v>323</v>
      </c>
      <c r="H7">
        <v>310.2</v>
      </c>
      <c r="I7">
        <v>1224.8</v>
      </c>
      <c r="J7">
        <f t="shared" si="0"/>
        <v>5100.8</v>
      </c>
      <c r="L7">
        <f t="shared" si="1"/>
        <v>0</v>
      </c>
      <c r="M7" s="5">
        <f t="shared" si="2"/>
        <v>0</v>
      </c>
      <c r="N7" s="5">
        <f t="shared" si="3"/>
        <v>0</v>
      </c>
      <c r="O7" s="5">
        <f t="shared" si="4"/>
        <v>0</v>
      </c>
      <c r="P7" s="5">
        <f t="shared" si="5"/>
        <v>0</v>
      </c>
      <c r="Q7" s="7">
        <f t="shared" si="6"/>
        <v>0</v>
      </c>
      <c r="R7" s="7">
        <f t="shared" si="7"/>
        <v>0</v>
      </c>
      <c r="S7" s="7">
        <f t="shared" si="8"/>
        <v>0</v>
      </c>
      <c r="T7" s="7">
        <f t="shared" si="9"/>
        <v>0</v>
      </c>
    </row>
    <row r="8" spans="1:20" x14ac:dyDescent="0.4">
      <c r="A8" t="s">
        <v>20</v>
      </c>
      <c r="C8">
        <v>43.5</v>
      </c>
      <c r="D8">
        <v>7.5</v>
      </c>
      <c r="E8">
        <v>163</v>
      </c>
      <c r="F8">
        <v>3</v>
      </c>
      <c r="G8">
        <v>429.6</v>
      </c>
      <c r="H8">
        <v>394.8</v>
      </c>
      <c r="I8">
        <v>647.9</v>
      </c>
      <c r="J8">
        <f t="shared" si="0"/>
        <v>5803.1</v>
      </c>
      <c r="L8">
        <f t="shared" si="1"/>
        <v>0</v>
      </c>
      <c r="M8" s="5">
        <f t="shared" si="2"/>
        <v>0</v>
      </c>
      <c r="N8" s="5">
        <f t="shared" si="3"/>
        <v>0</v>
      </c>
      <c r="O8" s="5">
        <f t="shared" si="4"/>
        <v>0</v>
      </c>
      <c r="P8" s="5">
        <f t="shared" si="5"/>
        <v>0</v>
      </c>
      <c r="Q8" s="7">
        <f t="shared" si="6"/>
        <v>0</v>
      </c>
      <c r="R8" s="7">
        <f t="shared" si="7"/>
        <v>0</v>
      </c>
      <c r="S8" s="7">
        <f t="shared" si="8"/>
        <v>0</v>
      </c>
      <c r="T8" s="7">
        <f t="shared" si="9"/>
        <v>0</v>
      </c>
    </row>
    <row r="9" spans="1:20" x14ac:dyDescent="0.4">
      <c r="A9" t="s">
        <v>21</v>
      </c>
      <c r="C9">
        <v>46.1</v>
      </c>
      <c r="D9">
        <v>8.1999999999999993</v>
      </c>
      <c r="E9">
        <v>162</v>
      </c>
      <c r="F9">
        <v>5</v>
      </c>
      <c r="G9">
        <v>314.3</v>
      </c>
      <c r="H9">
        <v>298.7</v>
      </c>
      <c r="I9">
        <v>632.29999999999995</v>
      </c>
      <c r="J9">
        <f t="shared" si="0"/>
        <v>4403.9000000000005</v>
      </c>
      <c r="L9">
        <f t="shared" si="1"/>
        <v>0</v>
      </c>
      <c r="M9" s="5">
        <f t="shared" si="2"/>
        <v>0</v>
      </c>
      <c r="N9" s="5">
        <f t="shared" si="3"/>
        <v>0</v>
      </c>
      <c r="O9" s="5">
        <f t="shared" si="4"/>
        <v>0</v>
      </c>
      <c r="P9" s="5">
        <f t="shared" si="5"/>
        <v>0</v>
      </c>
      <c r="Q9" s="7">
        <f t="shared" si="6"/>
        <v>0</v>
      </c>
      <c r="R9" s="7">
        <f t="shared" si="7"/>
        <v>0</v>
      </c>
      <c r="S9" s="7">
        <f t="shared" si="8"/>
        <v>0</v>
      </c>
      <c r="T9" s="7">
        <f t="shared" si="9"/>
        <v>0</v>
      </c>
    </row>
    <row r="10" spans="1:20" x14ac:dyDescent="0.4">
      <c r="A10" t="s">
        <v>22</v>
      </c>
      <c r="C10">
        <v>51.5</v>
      </c>
      <c r="D10">
        <v>11.4</v>
      </c>
      <c r="E10">
        <v>162</v>
      </c>
      <c r="F10">
        <v>5</v>
      </c>
      <c r="G10">
        <v>286.3</v>
      </c>
      <c r="H10">
        <v>270</v>
      </c>
      <c r="I10">
        <v>579.5</v>
      </c>
      <c r="J10">
        <f t="shared" si="0"/>
        <v>4015.1000000000004</v>
      </c>
      <c r="L10">
        <f t="shared" si="1"/>
        <v>0</v>
      </c>
      <c r="M10" s="5">
        <f t="shared" si="2"/>
        <v>0</v>
      </c>
      <c r="N10" s="5">
        <f t="shared" si="3"/>
        <v>0</v>
      </c>
      <c r="O10" s="5">
        <f t="shared" si="4"/>
        <v>0</v>
      </c>
      <c r="P10" s="5">
        <f t="shared" si="5"/>
        <v>0</v>
      </c>
      <c r="Q10" s="7">
        <f t="shared" si="6"/>
        <v>0</v>
      </c>
      <c r="R10" s="7">
        <f t="shared" si="7"/>
        <v>0</v>
      </c>
      <c r="S10" s="7">
        <f t="shared" si="8"/>
        <v>0</v>
      </c>
      <c r="T10" s="7">
        <f t="shared" si="9"/>
        <v>0</v>
      </c>
    </row>
    <row r="11" spans="1:20" x14ac:dyDescent="0.4">
      <c r="A11" t="s">
        <v>23</v>
      </c>
      <c r="C11">
        <v>48.5</v>
      </c>
      <c r="D11">
        <v>9.3000000000000007</v>
      </c>
      <c r="E11">
        <v>165</v>
      </c>
      <c r="F11">
        <v>5</v>
      </c>
      <c r="G11">
        <v>394.9</v>
      </c>
      <c r="H11">
        <v>381.8</v>
      </c>
      <c r="I11">
        <v>811.6</v>
      </c>
      <c r="J11">
        <f t="shared" si="0"/>
        <v>5550.4</v>
      </c>
      <c r="L11" t="str">
        <f t="shared" si="1"/>
        <v>診療放射線技師</v>
      </c>
      <c r="M11" s="5">
        <f t="shared" si="2"/>
        <v>48.5</v>
      </c>
      <c r="N11" s="5">
        <f t="shared" si="3"/>
        <v>9.3000000000000007</v>
      </c>
      <c r="O11" s="5">
        <f t="shared" si="4"/>
        <v>165</v>
      </c>
      <c r="P11" s="5">
        <f t="shared" si="5"/>
        <v>5</v>
      </c>
      <c r="Q11" s="7">
        <f t="shared" si="6"/>
        <v>394.9</v>
      </c>
      <c r="R11" s="7">
        <f t="shared" si="7"/>
        <v>381.8</v>
      </c>
      <c r="S11" s="7">
        <f t="shared" si="8"/>
        <v>811.6</v>
      </c>
      <c r="T11" s="7">
        <f t="shared" si="9"/>
        <v>5550.4</v>
      </c>
    </row>
    <row r="12" spans="1:20" x14ac:dyDescent="0.4">
      <c r="A12" t="s">
        <v>24</v>
      </c>
      <c r="C12">
        <v>43</v>
      </c>
      <c r="D12">
        <v>11.2</v>
      </c>
      <c r="E12">
        <v>167</v>
      </c>
      <c r="F12">
        <v>8</v>
      </c>
      <c r="G12">
        <v>312.3</v>
      </c>
      <c r="H12">
        <v>295.10000000000002</v>
      </c>
      <c r="I12">
        <v>744.8</v>
      </c>
      <c r="J12">
        <f t="shared" si="0"/>
        <v>4492.4000000000005</v>
      </c>
      <c r="L12">
        <f t="shared" si="1"/>
        <v>0</v>
      </c>
      <c r="M12" s="5">
        <f t="shared" si="2"/>
        <v>0</v>
      </c>
      <c r="N12" s="5">
        <f t="shared" si="3"/>
        <v>0</v>
      </c>
      <c r="O12" s="5">
        <f t="shared" si="4"/>
        <v>0</v>
      </c>
      <c r="P12" s="5">
        <f t="shared" si="5"/>
        <v>0</v>
      </c>
      <c r="Q12" s="7">
        <f t="shared" si="6"/>
        <v>0</v>
      </c>
      <c r="R12" s="7">
        <f t="shared" si="7"/>
        <v>0</v>
      </c>
      <c r="S12" s="7">
        <f t="shared" si="8"/>
        <v>0</v>
      </c>
      <c r="T12" s="7">
        <f t="shared" si="9"/>
        <v>0</v>
      </c>
    </row>
    <row r="13" spans="1:20" x14ac:dyDescent="0.4">
      <c r="A13" t="s">
        <v>25</v>
      </c>
      <c r="C13">
        <v>35.4</v>
      </c>
      <c r="D13">
        <v>5.8</v>
      </c>
      <c r="E13">
        <v>165</v>
      </c>
      <c r="F13">
        <v>5</v>
      </c>
      <c r="G13">
        <v>294.3</v>
      </c>
      <c r="H13">
        <v>283.10000000000002</v>
      </c>
      <c r="I13">
        <v>608.4</v>
      </c>
      <c r="J13">
        <f t="shared" si="0"/>
        <v>4140</v>
      </c>
      <c r="L13">
        <f t="shared" si="1"/>
        <v>0</v>
      </c>
      <c r="M13" s="5">
        <f t="shared" si="2"/>
        <v>0</v>
      </c>
      <c r="N13" s="5">
        <f t="shared" si="3"/>
        <v>0</v>
      </c>
      <c r="O13" s="5">
        <f t="shared" si="4"/>
        <v>0</v>
      </c>
      <c r="P13" s="5">
        <f t="shared" si="5"/>
        <v>0</v>
      </c>
      <c r="Q13" s="7">
        <f t="shared" si="6"/>
        <v>0</v>
      </c>
      <c r="R13" s="7">
        <f t="shared" si="7"/>
        <v>0</v>
      </c>
      <c r="S13" s="7">
        <f t="shared" si="8"/>
        <v>0</v>
      </c>
      <c r="T13" s="7">
        <f t="shared" si="9"/>
        <v>0</v>
      </c>
    </row>
    <row r="14" spans="1:20" x14ac:dyDescent="0.4">
      <c r="A14" t="s">
        <v>26</v>
      </c>
      <c r="C14">
        <v>33.5</v>
      </c>
      <c r="D14">
        <v>5.8</v>
      </c>
      <c r="E14">
        <v>169</v>
      </c>
      <c r="F14">
        <v>7</v>
      </c>
      <c r="G14">
        <v>278.10000000000002</v>
      </c>
      <c r="H14">
        <v>266.2</v>
      </c>
      <c r="I14">
        <v>426.7</v>
      </c>
      <c r="J14">
        <f t="shared" si="0"/>
        <v>3763.9</v>
      </c>
      <c r="L14">
        <f t="shared" si="1"/>
        <v>0</v>
      </c>
      <c r="M14" s="5">
        <f t="shared" si="2"/>
        <v>0</v>
      </c>
      <c r="N14" s="5">
        <f t="shared" si="3"/>
        <v>0</v>
      </c>
      <c r="O14" s="5">
        <f t="shared" si="4"/>
        <v>0</v>
      </c>
      <c r="P14" s="5">
        <f t="shared" si="5"/>
        <v>0</v>
      </c>
      <c r="Q14" s="7">
        <f t="shared" si="6"/>
        <v>0</v>
      </c>
      <c r="R14" s="7">
        <f t="shared" si="7"/>
        <v>0</v>
      </c>
      <c r="S14" s="7">
        <f t="shared" si="8"/>
        <v>0</v>
      </c>
      <c r="T14" s="7">
        <f t="shared" si="9"/>
        <v>0</v>
      </c>
    </row>
    <row r="15" spans="1:20" x14ac:dyDescent="0.4">
      <c r="A15" t="s">
        <v>27</v>
      </c>
      <c r="C15">
        <v>37.6</v>
      </c>
      <c r="D15">
        <v>10.5</v>
      </c>
      <c r="E15">
        <v>175</v>
      </c>
      <c r="F15">
        <v>10</v>
      </c>
      <c r="G15">
        <v>304.8</v>
      </c>
      <c r="H15">
        <v>285.10000000000002</v>
      </c>
      <c r="I15">
        <v>355.5</v>
      </c>
      <c r="J15">
        <f t="shared" si="0"/>
        <v>4013.1000000000004</v>
      </c>
      <c r="L15">
        <f t="shared" si="1"/>
        <v>0</v>
      </c>
      <c r="M15" s="5">
        <f t="shared" si="2"/>
        <v>0</v>
      </c>
      <c r="N15" s="5">
        <f t="shared" si="3"/>
        <v>0</v>
      </c>
      <c r="O15" s="5">
        <f t="shared" si="4"/>
        <v>0</v>
      </c>
      <c r="P15" s="5">
        <f t="shared" si="5"/>
        <v>0</v>
      </c>
      <c r="Q15" s="7">
        <f t="shared" si="6"/>
        <v>0</v>
      </c>
      <c r="R15" s="7">
        <f t="shared" si="7"/>
        <v>0</v>
      </c>
      <c r="S15" s="7">
        <f t="shared" si="8"/>
        <v>0</v>
      </c>
      <c r="T15" s="7">
        <f t="shared" si="9"/>
        <v>0</v>
      </c>
    </row>
    <row r="16" spans="1:20" x14ac:dyDescent="0.4">
      <c r="A16" t="s">
        <v>28</v>
      </c>
      <c r="C16">
        <v>38.700000000000003</v>
      </c>
      <c r="D16">
        <v>8.3000000000000007</v>
      </c>
      <c r="E16">
        <v>167</v>
      </c>
      <c r="F16">
        <v>4</v>
      </c>
      <c r="G16">
        <v>241</v>
      </c>
      <c r="H16">
        <v>234.9</v>
      </c>
      <c r="I16">
        <v>617.29999999999995</v>
      </c>
      <c r="J16">
        <f t="shared" si="0"/>
        <v>3509.3</v>
      </c>
      <c r="L16">
        <f t="shared" si="1"/>
        <v>0</v>
      </c>
      <c r="M16" s="5">
        <f t="shared" si="2"/>
        <v>0</v>
      </c>
      <c r="N16" s="5">
        <f t="shared" si="3"/>
        <v>0</v>
      </c>
      <c r="O16" s="5">
        <f t="shared" si="4"/>
        <v>0</v>
      </c>
      <c r="P16" s="5">
        <f t="shared" si="5"/>
        <v>0</v>
      </c>
      <c r="Q16" s="7">
        <f t="shared" si="6"/>
        <v>0</v>
      </c>
      <c r="R16" s="7">
        <f t="shared" si="7"/>
        <v>0</v>
      </c>
      <c r="S16" s="7">
        <f t="shared" si="8"/>
        <v>0</v>
      </c>
      <c r="T16" s="7">
        <f t="shared" si="9"/>
        <v>0</v>
      </c>
    </row>
    <row r="17" spans="1:20" x14ac:dyDescent="0.4">
      <c r="A17" t="s">
        <v>29</v>
      </c>
      <c r="C17">
        <v>38.700000000000003</v>
      </c>
      <c r="D17">
        <v>9.6999999999999993</v>
      </c>
      <c r="E17">
        <v>167</v>
      </c>
      <c r="F17">
        <v>3</v>
      </c>
      <c r="G17">
        <v>249.4</v>
      </c>
      <c r="H17">
        <v>244.2</v>
      </c>
      <c r="I17">
        <v>766.5</v>
      </c>
      <c r="J17">
        <f t="shared" si="0"/>
        <v>3759.3</v>
      </c>
      <c r="L17">
        <f t="shared" si="1"/>
        <v>0</v>
      </c>
      <c r="M17" s="5">
        <f t="shared" si="2"/>
        <v>0</v>
      </c>
      <c r="N17" s="5">
        <f t="shared" si="3"/>
        <v>0</v>
      </c>
      <c r="O17" s="5">
        <f t="shared" si="4"/>
        <v>0</v>
      </c>
      <c r="P17" s="5">
        <f t="shared" si="5"/>
        <v>0</v>
      </c>
      <c r="Q17" s="7">
        <f t="shared" si="6"/>
        <v>0</v>
      </c>
      <c r="R17" s="7">
        <f t="shared" si="7"/>
        <v>0</v>
      </c>
      <c r="S17" s="7">
        <f t="shared" si="8"/>
        <v>0</v>
      </c>
      <c r="T17" s="7">
        <f t="shared" si="9"/>
        <v>0</v>
      </c>
    </row>
    <row r="18" spans="1:20" x14ac:dyDescent="0.4">
      <c r="A18" t="s">
        <v>30</v>
      </c>
      <c r="C18">
        <v>51.6</v>
      </c>
      <c r="D18">
        <v>11</v>
      </c>
      <c r="E18">
        <v>167</v>
      </c>
      <c r="F18">
        <v>5</v>
      </c>
      <c r="G18">
        <v>290</v>
      </c>
      <c r="H18">
        <v>279.2</v>
      </c>
      <c r="I18">
        <v>630.6</v>
      </c>
      <c r="J18">
        <f t="shared" si="0"/>
        <v>4110.6000000000004</v>
      </c>
      <c r="L18">
        <f t="shared" si="1"/>
        <v>0</v>
      </c>
      <c r="M18" s="5">
        <f t="shared" si="2"/>
        <v>0</v>
      </c>
      <c r="N18" s="5">
        <f t="shared" si="3"/>
        <v>0</v>
      </c>
      <c r="O18" s="5">
        <f t="shared" si="4"/>
        <v>0</v>
      </c>
      <c r="P18" s="5">
        <f t="shared" si="5"/>
        <v>0</v>
      </c>
      <c r="Q18" s="7">
        <f t="shared" si="6"/>
        <v>0</v>
      </c>
      <c r="R18" s="7">
        <f t="shared" si="7"/>
        <v>0</v>
      </c>
      <c r="S18" s="7">
        <f t="shared" si="8"/>
        <v>0</v>
      </c>
      <c r="T18" s="7">
        <f t="shared" si="9"/>
        <v>0</v>
      </c>
    </row>
    <row r="19" spans="1:20" x14ac:dyDescent="0.4">
      <c r="A19" t="s">
        <v>31</v>
      </c>
      <c r="C19">
        <v>45.2</v>
      </c>
      <c r="D19">
        <v>7.1</v>
      </c>
      <c r="E19">
        <v>164</v>
      </c>
      <c r="F19">
        <v>4</v>
      </c>
      <c r="G19">
        <v>236.3</v>
      </c>
      <c r="H19">
        <v>224.5</v>
      </c>
      <c r="I19">
        <v>456.6</v>
      </c>
      <c r="J19">
        <f t="shared" si="0"/>
        <v>3292.2000000000003</v>
      </c>
      <c r="L19">
        <f t="shared" si="1"/>
        <v>0</v>
      </c>
      <c r="M19" s="5">
        <f t="shared" si="2"/>
        <v>0</v>
      </c>
      <c r="N19" s="5">
        <f t="shared" si="3"/>
        <v>0</v>
      </c>
      <c r="O19" s="5">
        <f t="shared" si="4"/>
        <v>0</v>
      </c>
      <c r="P19" s="5">
        <f t="shared" si="5"/>
        <v>0</v>
      </c>
      <c r="Q19" s="7">
        <f t="shared" si="6"/>
        <v>0</v>
      </c>
      <c r="R19" s="7">
        <f t="shared" si="7"/>
        <v>0</v>
      </c>
      <c r="S19" s="7">
        <f t="shared" si="8"/>
        <v>0</v>
      </c>
      <c r="T19" s="7">
        <f t="shared" si="9"/>
        <v>0</v>
      </c>
    </row>
    <row r="20" spans="1:20" x14ac:dyDescent="0.4">
      <c r="A20" t="s">
        <v>32</v>
      </c>
      <c r="C20">
        <v>48.6</v>
      </c>
      <c r="D20">
        <v>7.1</v>
      </c>
      <c r="E20">
        <v>166</v>
      </c>
      <c r="F20">
        <v>4</v>
      </c>
      <c r="G20">
        <v>269.10000000000002</v>
      </c>
      <c r="H20">
        <v>260.3</v>
      </c>
      <c r="I20">
        <v>382.7</v>
      </c>
      <c r="J20">
        <f t="shared" si="0"/>
        <v>3611.9</v>
      </c>
      <c r="L20">
        <f t="shared" si="1"/>
        <v>0</v>
      </c>
      <c r="M20" s="5">
        <f t="shared" si="2"/>
        <v>0</v>
      </c>
      <c r="N20" s="5">
        <f t="shared" si="3"/>
        <v>0</v>
      </c>
      <c r="O20" s="5">
        <f t="shared" si="4"/>
        <v>0</v>
      </c>
      <c r="P20" s="5">
        <f t="shared" si="5"/>
        <v>0</v>
      </c>
      <c r="Q20" s="7">
        <f t="shared" si="6"/>
        <v>0</v>
      </c>
      <c r="R20" s="7">
        <f t="shared" si="7"/>
        <v>0</v>
      </c>
      <c r="S20" s="7">
        <f t="shared" si="8"/>
        <v>0</v>
      </c>
      <c r="T20" s="7">
        <f t="shared" si="9"/>
        <v>0</v>
      </c>
    </row>
    <row r="21" spans="1:20" x14ac:dyDescent="0.4">
      <c r="A21" t="s">
        <v>39</v>
      </c>
      <c r="C21">
        <v>44.9</v>
      </c>
      <c r="D21">
        <v>7.6</v>
      </c>
      <c r="E21">
        <v>162</v>
      </c>
      <c r="F21">
        <v>3</v>
      </c>
      <c r="G21">
        <v>218.2</v>
      </c>
      <c r="H21">
        <v>211.6</v>
      </c>
      <c r="I21">
        <v>389.9</v>
      </c>
      <c r="J21">
        <f t="shared" si="0"/>
        <v>3008.2999999999997</v>
      </c>
      <c r="M21" s="5"/>
      <c r="N21" s="5"/>
      <c r="O21" s="5"/>
      <c r="P21" s="5"/>
      <c r="Q21" s="7"/>
      <c r="R21" s="7"/>
      <c r="S21" s="7"/>
      <c r="T21" s="7"/>
    </row>
    <row r="22" spans="1:20" x14ac:dyDescent="0.4">
      <c r="M22" s="5">
        <f>SUM(M4:M21)</f>
        <v>48.5</v>
      </c>
      <c r="N22" s="5">
        <f t="shared" ref="N22:P22" si="10">SUM(N4:N21)</f>
        <v>9.3000000000000007</v>
      </c>
      <c r="O22" s="5">
        <f t="shared" si="10"/>
        <v>165</v>
      </c>
      <c r="P22" s="5">
        <f t="shared" si="10"/>
        <v>5</v>
      </c>
      <c r="Q22" s="7">
        <f>SUM(Q4:Q21)*1000</f>
        <v>394900</v>
      </c>
      <c r="R22" s="7">
        <f>SUM(R4:R21)*1000</f>
        <v>381800</v>
      </c>
      <c r="S22" s="7">
        <f>SUM(S4:S21)*1000</f>
        <v>811600</v>
      </c>
      <c r="T22" s="7">
        <f>SUM(T4:T21)*1000</f>
        <v>5550400</v>
      </c>
    </row>
  </sheetData>
  <mergeCells count="1">
    <mergeCell ref="F1:J1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D5AAC-073D-4B89-859A-A666633BA439}">
  <dimension ref="A1:T22"/>
  <sheetViews>
    <sheetView workbookViewId="0">
      <selection activeCell="A3" sqref="A3"/>
    </sheetView>
  </sheetViews>
  <sheetFormatPr defaultRowHeight="18.75" x14ac:dyDescent="0.4"/>
  <cols>
    <col min="1" max="1" width="15.625" customWidth="1"/>
  </cols>
  <sheetData>
    <row r="1" spans="1:20" x14ac:dyDescent="0.4">
      <c r="A1" t="s">
        <v>34</v>
      </c>
      <c r="E1" s="6" t="s">
        <v>14</v>
      </c>
      <c r="F1" s="71" t="str">
        <f>給与算出表!C6</f>
        <v>診療放射線技師</v>
      </c>
      <c r="G1" s="71"/>
      <c r="H1" s="71"/>
      <c r="I1" s="71"/>
      <c r="J1" s="71"/>
    </row>
    <row r="3" spans="1:20" x14ac:dyDescent="0.4">
      <c r="A3" t="s">
        <v>14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7</v>
      </c>
      <c r="I3" t="s">
        <v>4</v>
      </c>
      <c r="J3" t="s">
        <v>6</v>
      </c>
      <c r="L3" t="s">
        <v>14</v>
      </c>
    </row>
    <row r="4" spans="1:20" x14ac:dyDescent="0.4">
      <c r="A4" t="s">
        <v>16</v>
      </c>
      <c r="C4">
        <v>52.1</v>
      </c>
      <c r="D4">
        <v>8.9</v>
      </c>
      <c r="E4">
        <v>162</v>
      </c>
      <c r="F4">
        <v>11</v>
      </c>
      <c r="G4">
        <v>1338.5</v>
      </c>
      <c r="H4">
        <v>1240.5</v>
      </c>
      <c r="I4">
        <v>1045.3</v>
      </c>
      <c r="J4">
        <f>(G4*12)+I4</f>
        <v>17107.3</v>
      </c>
      <c r="L4">
        <f>IF($F$1=A4,A4,0)</f>
        <v>0</v>
      </c>
      <c r="M4" s="5">
        <f>IFERROR(VLOOKUP(L4,$A$3:$J$20,3,FALSE),0)</f>
        <v>0</v>
      </c>
      <c r="N4" s="5">
        <f>IFERROR(VLOOKUP(L4,$A$3:$J$20,4,FALSE),0)</f>
        <v>0</v>
      </c>
      <c r="O4" s="5">
        <f>IFERROR(VLOOKUP(L4,$A$3:$J$20,5,FALSE),0)</f>
        <v>0</v>
      </c>
      <c r="P4" s="5">
        <f>IFERROR(VLOOKUP(L4,$A$3:$J$20,6,FALSE),0)</f>
        <v>0</v>
      </c>
      <c r="Q4" s="7">
        <f>IFERROR(VLOOKUP(L4,$A$3:$J$20,7,FALSE),0)</f>
        <v>0</v>
      </c>
      <c r="R4" s="7">
        <f>IFERROR(VLOOKUP(L4,$A$3:$J$20,8,FALSE),0)</f>
        <v>0</v>
      </c>
      <c r="S4" s="7">
        <f>IFERROR(VLOOKUP(L4,$A$3:$J$20,9,FALSE),0)</f>
        <v>0</v>
      </c>
      <c r="T4" s="7">
        <f>IFERROR(VLOOKUP(L4,$A$3:$J$20,10,FALSE),0)</f>
        <v>0</v>
      </c>
    </row>
    <row r="5" spans="1:20" x14ac:dyDescent="0.4">
      <c r="A5" t="s">
        <v>17</v>
      </c>
      <c r="C5">
        <v>38.799999999999997</v>
      </c>
      <c r="D5">
        <v>5.9</v>
      </c>
      <c r="E5">
        <v>170</v>
      </c>
      <c r="F5">
        <v>6</v>
      </c>
      <c r="G5">
        <v>572.9</v>
      </c>
      <c r="H5">
        <v>539.9</v>
      </c>
      <c r="I5">
        <v>462.9</v>
      </c>
      <c r="J5">
        <f t="shared" ref="J5:J20" si="0">(G5*12)+I5</f>
        <v>7337.6999999999989</v>
      </c>
      <c r="L5">
        <f t="shared" ref="L5:L20" si="1">IF($F$1=A5,A5,0)</f>
        <v>0</v>
      </c>
      <c r="M5" s="5">
        <f t="shared" ref="M5:M20" si="2">IFERROR(VLOOKUP(L5,$A$3:$J$20,3,FALSE),0)</f>
        <v>0</v>
      </c>
      <c r="N5" s="5">
        <f t="shared" ref="N5:N20" si="3">IFERROR(VLOOKUP(L5,$A$3:$J$20,4,FALSE),0)</f>
        <v>0</v>
      </c>
      <c r="O5" s="5">
        <f t="shared" ref="O5:O20" si="4">IFERROR(VLOOKUP(L5,$A$3:$J$20,5,FALSE),0)</f>
        <v>0</v>
      </c>
      <c r="P5" s="5">
        <f t="shared" ref="P5:P20" si="5">IFERROR(VLOOKUP(L5,$A$3:$J$20,6,FALSE),0)</f>
        <v>0</v>
      </c>
      <c r="Q5" s="7">
        <f t="shared" ref="Q5:Q20" si="6">IFERROR(VLOOKUP(L5,$A$3:$J$20,7,FALSE),0)</f>
        <v>0</v>
      </c>
      <c r="R5" s="7">
        <f t="shared" ref="R5:R20" si="7">IFERROR(VLOOKUP(L5,$A$3:$J$20,8,FALSE),0)</f>
        <v>0</v>
      </c>
      <c r="S5" s="7">
        <f t="shared" ref="S5:S20" si="8">IFERROR(VLOOKUP(L5,$A$3:$J$20,9,FALSE),0)</f>
        <v>0</v>
      </c>
      <c r="T5" s="7">
        <f t="shared" ref="T5:T20" si="9">IFERROR(VLOOKUP(L5,$A$3:$J$20,10,FALSE),0)</f>
        <v>0</v>
      </c>
    </row>
    <row r="6" spans="1:20" x14ac:dyDescent="0.4">
      <c r="A6" t="s">
        <v>18</v>
      </c>
      <c r="C6">
        <v>43.7</v>
      </c>
      <c r="D6">
        <v>10.6</v>
      </c>
      <c r="E6">
        <v>162</v>
      </c>
      <c r="F6">
        <v>9</v>
      </c>
      <c r="G6">
        <v>400.4</v>
      </c>
      <c r="H6">
        <v>375.7</v>
      </c>
      <c r="I6">
        <v>915.4</v>
      </c>
      <c r="J6">
        <f t="shared" si="0"/>
        <v>5720.1999999999989</v>
      </c>
      <c r="L6">
        <f t="shared" si="1"/>
        <v>0</v>
      </c>
      <c r="M6" s="5">
        <f t="shared" si="2"/>
        <v>0</v>
      </c>
      <c r="N6" s="5">
        <f t="shared" si="3"/>
        <v>0</v>
      </c>
      <c r="O6" s="5">
        <f t="shared" si="4"/>
        <v>0</v>
      </c>
      <c r="P6" s="5">
        <f t="shared" si="5"/>
        <v>0</v>
      </c>
      <c r="Q6" s="7">
        <f t="shared" si="6"/>
        <v>0</v>
      </c>
      <c r="R6" s="7">
        <f t="shared" si="7"/>
        <v>0</v>
      </c>
      <c r="S6" s="7">
        <f t="shared" si="8"/>
        <v>0</v>
      </c>
      <c r="T6" s="7">
        <f t="shared" si="9"/>
        <v>0</v>
      </c>
    </row>
    <row r="7" spans="1:20" x14ac:dyDescent="0.4">
      <c r="A7" t="s">
        <v>19</v>
      </c>
      <c r="C7">
        <v>41.6</v>
      </c>
      <c r="D7">
        <v>6.6</v>
      </c>
      <c r="E7">
        <v>161</v>
      </c>
      <c r="F7">
        <v>7</v>
      </c>
      <c r="G7">
        <v>302.89999999999998</v>
      </c>
      <c r="H7">
        <v>287.39999999999998</v>
      </c>
      <c r="I7">
        <v>733.8</v>
      </c>
      <c r="J7">
        <f t="shared" si="0"/>
        <v>4368.5999999999995</v>
      </c>
      <c r="L7">
        <f t="shared" si="1"/>
        <v>0</v>
      </c>
      <c r="M7" s="5">
        <f t="shared" si="2"/>
        <v>0</v>
      </c>
      <c r="N7" s="5">
        <f t="shared" si="3"/>
        <v>0</v>
      </c>
      <c r="O7" s="5">
        <f t="shared" si="4"/>
        <v>0</v>
      </c>
      <c r="P7" s="5">
        <f t="shared" si="5"/>
        <v>0</v>
      </c>
      <c r="Q7" s="7">
        <f t="shared" si="6"/>
        <v>0</v>
      </c>
      <c r="R7" s="7">
        <f t="shared" si="7"/>
        <v>0</v>
      </c>
      <c r="S7" s="7">
        <f t="shared" si="8"/>
        <v>0</v>
      </c>
      <c r="T7" s="7">
        <f t="shared" si="9"/>
        <v>0</v>
      </c>
    </row>
    <row r="8" spans="1:20" x14ac:dyDescent="0.4">
      <c r="A8" t="s">
        <v>21</v>
      </c>
      <c r="C8">
        <v>43</v>
      </c>
      <c r="D8">
        <v>9.4</v>
      </c>
      <c r="E8">
        <v>158</v>
      </c>
      <c r="F8">
        <v>5</v>
      </c>
      <c r="G8">
        <v>336.2</v>
      </c>
      <c r="H8">
        <v>307.8</v>
      </c>
      <c r="I8">
        <v>800.1</v>
      </c>
      <c r="J8">
        <f t="shared" si="0"/>
        <v>4834.5</v>
      </c>
      <c r="L8">
        <f t="shared" si="1"/>
        <v>0</v>
      </c>
      <c r="M8" s="5">
        <f t="shared" si="2"/>
        <v>0</v>
      </c>
      <c r="N8" s="5">
        <f t="shared" si="3"/>
        <v>0</v>
      </c>
      <c r="O8" s="5">
        <f t="shared" si="4"/>
        <v>0</v>
      </c>
      <c r="P8" s="5">
        <f t="shared" si="5"/>
        <v>0</v>
      </c>
      <c r="Q8" s="7">
        <f t="shared" si="6"/>
        <v>0</v>
      </c>
      <c r="R8" s="7">
        <f t="shared" si="7"/>
        <v>0</v>
      </c>
      <c r="S8" s="7">
        <f t="shared" si="8"/>
        <v>0</v>
      </c>
      <c r="T8" s="7">
        <f t="shared" si="9"/>
        <v>0</v>
      </c>
    </row>
    <row r="9" spans="1:20" x14ac:dyDescent="0.4">
      <c r="A9" t="s">
        <v>22</v>
      </c>
      <c r="C9">
        <v>50.1</v>
      </c>
      <c r="D9">
        <v>11.9</v>
      </c>
      <c r="E9">
        <v>158</v>
      </c>
      <c r="F9">
        <v>3</v>
      </c>
      <c r="G9">
        <v>284.89999999999998</v>
      </c>
      <c r="H9">
        <v>263.5</v>
      </c>
      <c r="I9">
        <v>657.4</v>
      </c>
      <c r="J9">
        <f t="shared" si="0"/>
        <v>4076.2</v>
      </c>
      <c r="L9">
        <f t="shared" si="1"/>
        <v>0</v>
      </c>
      <c r="M9" s="5">
        <f t="shared" si="2"/>
        <v>0</v>
      </c>
      <c r="N9" s="5">
        <f t="shared" si="3"/>
        <v>0</v>
      </c>
      <c r="O9" s="5">
        <f t="shared" si="4"/>
        <v>0</v>
      </c>
      <c r="P9" s="5">
        <f t="shared" si="5"/>
        <v>0</v>
      </c>
      <c r="Q9" s="7">
        <f t="shared" si="6"/>
        <v>0</v>
      </c>
      <c r="R9" s="7">
        <f t="shared" si="7"/>
        <v>0</v>
      </c>
      <c r="S9" s="7">
        <f t="shared" si="8"/>
        <v>0</v>
      </c>
      <c r="T9" s="7">
        <f t="shared" si="9"/>
        <v>0</v>
      </c>
    </row>
    <row r="10" spans="1:20" x14ac:dyDescent="0.4">
      <c r="A10" t="s">
        <v>23</v>
      </c>
      <c r="C10">
        <v>42.5</v>
      </c>
      <c r="D10">
        <v>14.5</v>
      </c>
      <c r="E10">
        <v>163</v>
      </c>
      <c r="F10">
        <v>7</v>
      </c>
      <c r="G10">
        <v>356.8</v>
      </c>
      <c r="H10">
        <v>331.9</v>
      </c>
      <c r="I10">
        <v>938</v>
      </c>
      <c r="J10">
        <f t="shared" si="0"/>
        <v>5219.6000000000004</v>
      </c>
      <c r="L10" t="str">
        <f t="shared" si="1"/>
        <v>診療放射線技師</v>
      </c>
      <c r="M10" s="5">
        <f t="shared" si="2"/>
        <v>42.5</v>
      </c>
      <c r="N10" s="5">
        <f t="shared" si="3"/>
        <v>14.5</v>
      </c>
      <c r="O10" s="5">
        <f t="shared" si="4"/>
        <v>163</v>
      </c>
      <c r="P10" s="5">
        <f t="shared" si="5"/>
        <v>7</v>
      </c>
      <c r="Q10" s="7">
        <f t="shared" si="6"/>
        <v>356.8</v>
      </c>
      <c r="R10" s="7">
        <f t="shared" si="7"/>
        <v>331.9</v>
      </c>
      <c r="S10" s="7">
        <f t="shared" si="8"/>
        <v>938</v>
      </c>
      <c r="T10" s="7">
        <f t="shared" si="9"/>
        <v>5219.6000000000004</v>
      </c>
    </row>
    <row r="11" spans="1:20" x14ac:dyDescent="0.4">
      <c r="A11" t="s">
        <v>24</v>
      </c>
      <c r="C11">
        <v>42.3</v>
      </c>
      <c r="D11">
        <v>12.8</v>
      </c>
      <c r="E11">
        <v>166</v>
      </c>
      <c r="F11">
        <v>8</v>
      </c>
      <c r="G11">
        <v>315.89999999999998</v>
      </c>
      <c r="H11">
        <v>294.2</v>
      </c>
      <c r="I11">
        <v>843.4</v>
      </c>
      <c r="J11">
        <f t="shared" si="0"/>
        <v>4634.2</v>
      </c>
      <c r="L11">
        <f t="shared" si="1"/>
        <v>0</v>
      </c>
      <c r="M11" s="5">
        <f t="shared" si="2"/>
        <v>0</v>
      </c>
      <c r="N11" s="5">
        <f t="shared" si="3"/>
        <v>0</v>
      </c>
      <c r="O11" s="5">
        <f t="shared" si="4"/>
        <v>0</v>
      </c>
      <c r="P11" s="5">
        <f t="shared" si="5"/>
        <v>0</v>
      </c>
      <c r="Q11" s="7">
        <f t="shared" si="6"/>
        <v>0</v>
      </c>
      <c r="R11" s="7">
        <f t="shared" si="7"/>
        <v>0</v>
      </c>
      <c r="S11" s="7">
        <f t="shared" si="8"/>
        <v>0</v>
      </c>
      <c r="T11" s="7">
        <f t="shared" si="9"/>
        <v>0</v>
      </c>
    </row>
    <row r="12" spans="1:20" x14ac:dyDescent="0.4">
      <c r="A12" t="s">
        <v>25</v>
      </c>
      <c r="C12">
        <v>34.9</v>
      </c>
      <c r="D12">
        <v>7.7</v>
      </c>
      <c r="E12">
        <v>161</v>
      </c>
      <c r="F12">
        <v>4</v>
      </c>
      <c r="G12">
        <v>290.7</v>
      </c>
      <c r="H12">
        <v>281.3</v>
      </c>
      <c r="I12">
        <v>699</v>
      </c>
      <c r="J12">
        <f t="shared" si="0"/>
        <v>4187.3999999999996</v>
      </c>
      <c r="L12">
        <f t="shared" si="1"/>
        <v>0</v>
      </c>
      <c r="M12" s="5">
        <f t="shared" si="2"/>
        <v>0</v>
      </c>
      <c r="N12" s="5">
        <f t="shared" si="3"/>
        <v>0</v>
      </c>
      <c r="O12" s="5">
        <f t="shared" si="4"/>
        <v>0</v>
      </c>
      <c r="P12" s="5">
        <f t="shared" si="5"/>
        <v>0</v>
      </c>
      <c r="Q12" s="7">
        <f t="shared" si="6"/>
        <v>0</v>
      </c>
      <c r="R12" s="7">
        <f t="shared" si="7"/>
        <v>0</v>
      </c>
      <c r="S12" s="7">
        <f t="shared" si="8"/>
        <v>0</v>
      </c>
      <c r="T12" s="7">
        <f t="shared" si="9"/>
        <v>0</v>
      </c>
    </row>
    <row r="13" spans="1:20" x14ac:dyDescent="0.4">
      <c r="A13" t="s">
        <v>26</v>
      </c>
      <c r="C13">
        <v>39.200000000000003</v>
      </c>
      <c r="D13">
        <v>10.6</v>
      </c>
      <c r="E13">
        <v>167</v>
      </c>
      <c r="F13">
        <v>4</v>
      </c>
      <c r="G13">
        <v>263.10000000000002</v>
      </c>
      <c r="H13">
        <v>255.4</v>
      </c>
      <c r="I13">
        <v>798.6</v>
      </c>
      <c r="J13">
        <f t="shared" si="0"/>
        <v>3955.8</v>
      </c>
      <c r="L13">
        <f t="shared" si="1"/>
        <v>0</v>
      </c>
      <c r="M13" s="5">
        <f t="shared" si="2"/>
        <v>0</v>
      </c>
      <c r="N13" s="5">
        <f t="shared" si="3"/>
        <v>0</v>
      </c>
      <c r="O13" s="5">
        <f t="shared" si="4"/>
        <v>0</v>
      </c>
      <c r="P13" s="5">
        <f t="shared" si="5"/>
        <v>0</v>
      </c>
      <c r="Q13" s="7">
        <f t="shared" si="6"/>
        <v>0</v>
      </c>
      <c r="R13" s="7">
        <f t="shared" si="7"/>
        <v>0</v>
      </c>
      <c r="S13" s="7">
        <f t="shared" si="8"/>
        <v>0</v>
      </c>
      <c r="T13" s="7">
        <f t="shared" si="9"/>
        <v>0</v>
      </c>
    </row>
    <row r="14" spans="1:20" x14ac:dyDescent="0.4">
      <c r="A14" t="s">
        <v>27</v>
      </c>
      <c r="C14">
        <v>50.8</v>
      </c>
      <c r="D14">
        <v>14.7</v>
      </c>
      <c r="E14">
        <v>166</v>
      </c>
      <c r="F14">
        <v>2</v>
      </c>
      <c r="G14">
        <v>352.2</v>
      </c>
      <c r="H14">
        <v>347.6</v>
      </c>
      <c r="I14">
        <v>974.5</v>
      </c>
      <c r="J14">
        <f t="shared" si="0"/>
        <v>5200.8999999999996</v>
      </c>
      <c r="L14">
        <f t="shared" si="1"/>
        <v>0</v>
      </c>
      <c r="M14" s="5">
        <f t="shared" si="2"/>
        <v>0</v>
      </c>
      <c r="N14" s="5">
        <f t="shared" si="3"/>
        <v>0</v>
      </c>
      <c r="O14" s="5">
        <f t="shared" si="4"/>
        <v>0</v>
      </c>
      <c r="P14" s="5">
        <f t="shared" si="5"/>
        <v>0</v>
      </c>
      <c r="Q14" s="7">
        <f t="shared" si="6"/>
        <v>0</v>
      </c>
      <c r="R14" s="7">
        <f t="shared" si="7"/>
        <v>0</v>
      </c>
      <c r="S14" s="7">
        <f t="shared" si="8"/>
        <v>0</v>
      </c>
      <c r="T14" s="7">
        <f t="shared" si="9"/>
        <v>0</v>
      </c>
    </row>
    <row r="15" spans="1:20" x14ac:dyDescent="0.4">
      <c r="A15" t="s">
        <v>28</v>
      </c>
      <c r="C15">
        <v>38.5</v>
      </c>
      <c r="D15">
        <v>9</v>
      </c>
      <c r="E15">
        <v>164</v>
      </c>
      <c r="F15">
        <v>4</v>
      </c>
      <c r="G15">
        <v>256.10000000000002</v>
      </c>
      <c r="H15">
        <v>247.8</v>
      </c>
      <c r="I15">
        <v>624.29999999999995</v>
      </c>
      <c r="J15">
        <f t="shared" si="0"/>
        <v>3697.5</v>
      </c>
      <c r="L15">
        <f t="shared" si="1"/>
        <v>0</v>
      </c>
      <c r="M15" s="5">
        <f t="shared" si="2"/>
        <v>0</v>
      </c>
      <c r="N15" s="5">
        <f t="shared" si="3"/>
        <v>0</v>
      </c>
      <c r="O15" s="5">
        <f t="shared" si="4"/>
        <v>0</v>
      </c>
      <c r="P15" s="5">
        <f t="shared" si="5"/>
        <v>0</v>
      </c>
      <c r="Q15" s="7">
        <f t="shared" si="6"/>
        <v>0</v>
      </c>
      <c r="R15" s="7">
        <f t="shared" si="7"/>
        <v>0</v>
      </c>
      <c r="S15" s="7">
        <f t="shared" si="8"/>
        <v>0</v>
      </c>
      <c r="T15" s="7">
        <f t="shared" si="9"/>
        <v>0</v>
      </c>
    </row>
    <row r="16" spans="1:20" x14ac:dyDescent="0.4">
      <c r="A16" t="s">
        <v>29</v>
      </c>
      <c r="C16">
        <v>37.9</v>
      </c>
      <c r="D16">
        <v>8.5</v>
      </c>
      <c r="E16">
        <v>167</v>
      </c>
      <c r="F16">
        <v>3</v>
      </c>
      <c r="G16">
        <v>261.60000000000002</v>
      </c>
      <c r="H16">
        <v>254.8</v>
      </c>
      <c r="I16">
        <v>787</v>
      </c>
      <c r="J16">
        <f t="shared" si="0"/>
        <v>3926.2000000000003</v>
      </c>
      <c r="L16">
        <f t="shared" si="1"/>
        <v>0</v>
      </c>
      <c r="M16" s="5">
        <f t="shared" si="2"/>
        <v>0</v>
      </c>
      <c r="N16" s="5">
        <f t="shared" si="3"/>
        <v>0</v>
      </c>
      <c r="O16" s="5">
        <f t="shared" si="4"/>
        <v>0</v>
      </c>
      <c r="P16" s="5">
        <f t="shared" si="5"/>
        <v>0</v>
      </c>
      <c r="Q16" s="7">
        <f t="shared" si="6"/>
        <v>0</v>
      </c>
      <c r="R16" s="7">
        <f t="shared" si="7"/>
        <v>0</v>
      </c>
      <c r="S16" s="7">
        <f t="shared" si="8"/>
        <v>0</v>
      </c>
      <c r="T16" s="7">
        <f t="shared" si="9"/>
        <v>0</v>
      </c>
    </row>
    <row r="17" spans="1:20" x14ac:dyDescent="0.4">
      <c r="A17" t="s">
        <v>30</v>
      </c>
      <c r="C17">
        <v>50.7</v>
      </c>
      <c r="D17">
        <v>10.3</v>
      </c>
      <c r="E17">
        <v>166</v>
      </c>
      <c r="F17">
        <v>4</v>
      </c>
      <c r="G17">
        <v>285</v>
      </c>
      <c r="H17">
        <v>276</v>
      </c>
      <c r="I17">
        <v>678.9</v>
      </c>
      <c r="J17">
        <f t="shared" si="0"/>
        <v>4098.8999999999996</v>
      </c>
      <c r="L17">
        <f t="shared" si="1"/>
        <v>0</v>
      </c>
      <c r="M17" s="5">
        <f t="shared" si="2"/>
        <v>0</v>
      </c>
      <c r="N17" s="5">
        <f t="shared" si="3"/>
        <v>0</v>
      </c>
      <c r="O17" s="5">
        <f t="shared" si="4"/>
        <v>0</v>
      </c>
      <c r="P17" s="5">
        <f t="shared" si="5"/>
        <v>0</v>
      </c>
      <c r="Q17" s="7">
        <f t="shared" si="6"/>
        <v>0</v>
      </c>
      <c r="R17" s="7">
        <f t="shared" si="7"/>
        <v>0</v>
      </c>
      <c r="S17" s="7">
        <f t="shared" si="8"/>
        <v>0</v>
      </c>
      <c r="T17" s="7">
        <f t="shared" si="9"/>
        <v>0</v>
      </c>
    </row>
    <row r="18" spans="1:20" x14ac:dyDescent="0.4">
      <c r="A18" t="s">
        <v>31</v>
      </c>
      <c r="C18">
        <v>43.5</v>
      </c>
      <c r="D18">
        <v>8</v>
      </c>
      <c r="E18">
        <v>163</v>
      </c>
      <c r="F18">
        <v>4</v>
      </c>
      <c r="G18">
        <v>253.1</v>
      </c>
      <c r="H18">
        <v>238.7</v>
      </c>
      <c r="I18">
        <v>559.9</v>
      </c>
      <c r="J18">
        <f t="shared" si="0"/>
        <v>3597.1</v>
      </c>
      <c r="L18">
        <f t="shared" si="1"/>
        <v>0</v>
      </c>
      <c r="M18" s="5">
        <f t="shared" si="2"/>
        <v>0</v>
      </c>
      <c r="N18" s="5">
        <f t="shared" si="3"/>
        <v>0</v>
      </c>
      <c r="O18" s="5">
        <f t="shared" si="4"/>
        <v>0</v>
      </c>
      <c r="P18" s="5">
        <f t="shared" si="5"/>
        <v>0</v>
      </c>
      <c r="Q18" s="7">
        <f t="shared" si="6"/>
        <v>0</v>
      </c>
      <c r="R18" s="7">
        <f t="shared" si="7"/>
        <v>0</v>
      </c>
      <c r="S18" s="7">
        <f t="shared" si="8"/>
        <v>0</v>
      </c>
      <c r="T18" s="7">
        <f t="shared" si="9"/>
        <v>0</v>
      </c>
    </row>
    <row r="19" spans="1:20" x14ac:dyDescent="0.4">
      <c r="A19" t="s">
        <v>32</v>
      </c>
      <c r="C19">
        <v>49</v>
      </c>
      <c r="D19">
        <v>9.6</v>
      </c>
      <c r="E19">
        <v>166</v>
      </c>
      <c r="F19">
        <v>6</v>
      </c>
      <c r="G19">
        <v>254.1</v>
      </c>
      <c r="H19">
        <v>240.1</v>
      </c>
      <c r="I19">
        <v>626.4</v>
      </c>
      <c r="J19">
        <f t="shared" si="0"/>
        <v>3675.6</v>
      </c>
      <c r="L19">
        <f t="shared" si="1"/>
        <v>0</v>
      </c>
      <c r="M19" s="5">
        <f t="shared" si="2"/>
        <v>0</v>
      </c>
      <c r="N19" s="5">
        <f t="shared" si="3"/>
        <v>0</v>
      </c>
      <c r="O19" s="5">
        <f t="shared" si="4"/>
        <v>0</v>
      </c>
      <c r="P19" s="5">
        <f t="shared" si="5"/>
        <v>0</v>
      </c>
      <c r="Q19" s="7">
        <f t="shared" si="6"/>
        <v>0</v>
      </c>
      <c r="R19" s="7">
        <f t="shared" si="7"/>
        <v>0</v>
      </c>
      <c r="S19" s="7">
        <f t="shared" si="8"/>
        <v>0</v>
      </c>
      <c r="T19" s="7">
        <f t="shared" si="9"/>
        <v>0</v>
      </c>
    </row>
    <row r="20" spans="1:20" x14ac:dyDescent="0.4">
      <c r="A20" t="s">
        <v>39</v>
      </c>
      <c r="C20">
        <v>47.6</v>
      </c>
      <c r="D20">
        <v>8.6</v>
      </c>
      <c r="E20">
        <v>156</v>
      </c>
      <c r="F20">
        <v>2</v>
      </c>
      <c r="G20">
        <v>212.1</v>
      </c>
      <c r="H20">
        <v>197.2</v>
      </c>
      <c r="I20">
        <v>456.9</v>
      </c>
      <c r="J20">
        <f t="shared" si="0"/>
        <v>3002.1</v>
      </c>
      <c r="L20">
        <f t="shared" si="1"/>
        <v>0</v>
      </c>
      <c r="M20" s="5">
        <f t="shared" si="2"/>
        <v>0</v>
      </c>
      <c r="N20" s="5">
        <f t="shared" si="3"/>
        <v>0</v>
      </c>
      <c r="O20" s="5">
        <f t="shared" si="4"/>
        <v>0</v>
      </c>
      <c r="P20" s="5">
        <f t="shared" si="5"/>
        <v>0</v>
      </c>
      <c r="Q20" s="7">
        <f t="shared" si="6"/>
        <v>0</v>
      </c>
      <c r="R20" s="7">
        <f t="shared" si="7"/>
        <v>0</v>
      </c>
      <c r="S20" s="7">
        <f t="shared" si="8"/>
        <v>0</v>
      </c>
      <c r="T20" s="7">
        <f t="shared" si="9"/>
        <v>0</v>
      </c>
    </row>
    <row r="21" spans="1:20" x14ac:dyDescent="0.4">
      <c r="M21" s="5"/>
      <c r="N21" s="5"/>
      <c r="O21" s="5"/>
      <c r="P21" s="5"/>
      <c r="Q21" s="7"/>
      <c r="R21" s="7"/>
      <c r="S21" s="7"/>
      <c r="T21" s="7"/>
    </row>
    <row r="22" spans="1:20" x14ac:dyDescent="0.4">
      <c r="M22" s="5">
        <f>SUM(M4:M21)</f>
        <v>42.5</v>
      </c>
      <c r="N22" s="5">
        <f t="shared" ref="N22:P22" si="10">SUM(N4:N21)</f>
        <v>14.5</v>
      </c>
      <c r="O22" s="5">
        <f t="shared" si="10"/>
        <v>163</v>
      </c>
      <c r="P22" s="5">
        <f t="shared" si="10"/>
        <v>7</v>
      </c>
      <c r="Q22" s="7">
        <f>SUM(Q4:Q21)*1000</f>
        <v>356800</v>
      </c>
      <c r="R22" s="7">
        <f>SUM(R4:R21)*1000</f>
        <v>331900</v>
      </c>
      <c r="S22" s="7">
        <f>SUM(S4:S21)*1000</f>
        <v>938000</v>
      </c>
      <c r="T22" s="7">
        <f>SUM(T4:T21)*1000</f>
        <v>5219600</v>
      </c>
    </row>
  </sheetData>
  <mergeCells count="1">
    <mergeCell ref="F1:J1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D45C8-FA48-4C4F-8334-2CFC245FB48A}">
  <dimension ref="A1:T22"/>
  <sheetViews>
    <sheetView workbookViewId="0">
      <selection activeCell="A3" sqref="A3"/>
    </sheetView>
  </sheetViews>
  <sheetFormatPr defaultRowHeight="18.75" x14ac:dyDescent="0.4"/>
  <cols>
    <col min="1" max="1" width="15.625" customWidth="1"/>
  </cols>
  <sheetData>
    <row r="1" spans="1:20" x14ac:dyDescent="0.4">
      <c r="A1" t="s">
        <v>34</v>
      </c>
      <c r="E1" s="6" t="s">
        <v>14</v>
      </c>
      <c r="F1" s="71" t="str">
        <f>給与算出表!C6</f>
        <v>診療放射線技師</v>
      </c>
      <c r="G1" s="71"/>
      <c r="H1" s="71"/>
      <c r="I1" s="71"/>
      <c r="J1" s="71"/>
    </row>
    <row r="3" spans="1:20" x14ac:dyDescent="0.4">
      <c r="A3" t="s">
        <v>14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7</v>
      </c>
      <c r="I3" t="s">
        <v>4</v>
      </c>
      <c r="J3" t="s">
        <v>6</v>
      </c>
      <c r="L3" t="s">
        <v>14</v>
      </c>
    </row>
    <row r="4" spans="1:20" x14ac:dyDescent="0.4">
      <c r="A4" t="s">
        <v>16</v>
      </c>
      <c r="C4">
        <v>40.299999999999997</v>
      </c>
      <c r="D4">
        <v>6.2</v>
      </c>
      <c r="E4">
        <v>164</v>
      </c>
      <c r="F4">
        <v>19</v>
      </c>
      <c r="G4">
        <v>816.4</v>
      </c>
      <c r="H4">
        <v>692.3</v>
      </c>
      <c r="I4">
        <v>1243.2</v>
      </c>
      <c r="J4">
        <f>(G4*12)+I4</f>
        <v>11040</v>
      </c>
      <c r="L4">
        <f>IF($F$1=A4,A4,0)</f>
        <v>0</v>
      </c>
      <c r="M4" s="5">
        <f>IFERROR(VLOOKUP(L4,$A$3:$J$20,3,FALSE),0)</f>
        <v>0</v>
      </c>
      <c r="N4" s="5">
        <f>IFERROR(VLOOKUP(L4,$A$3:$J$20,4,FALSE),0)</f>
        <v>0</v>
      </c>
      <c r="O4" s="5">
        <f>IFERROR(VLOOKUP(L4,$A$3:$J$20,5,FALSE),0)</f>
        <v>0</v>
      </c>
      <c r="P4" s="5">
        <f>IFERROR(VLOOKUP(L4,$A$3:$J$20,6,FALSE),0)</f>
        <v>0</v>
      </c>
      <c r="Q4" s="7">
        <f>IFERROR(VLOOKUP(L4,$A$3:$J$20,7,FALSE),0)</f>
        <v>0</v>
      </c>
      <c r="R4" s="7">
        <f>IFERROR(VLOOKUP(L4,$A$3:$J$20,8,FALSE),0)</f>
        <v>0</v>
      </c>
      <c r="S4" s="7">
        <f>IFERROR(VLOOKUP(L4,$A$3:$J$20,9,FALSE),0)</f>
        <v>0</v>
      </c>
      <c r="T4" s="7">
        <f>IFERROR(VLOOKUP(L4,$A$3:$J$20,10,FALSE),0)</f>
        <v>0</v>
      </c>
    </row>
    <row r="5" spans="1:20" x14ac:dyDescent="0.4">
      <c r="A5" t="s">
        <v>17</v>
      </c>
      <c r="C5">
        <v>40.4</v>
      </c>
      <c r="D5">
        <v>8.4</v>
      </c>
      <c r="E5">
        <v>152</v>
      </c>
      <c r="F5">
        <v>3</v>
      </c>
      <c r="G5">
        <v>542.79999999999995</v>
      </c>
      <c r="H5">
        <v>523.29999999999995</v>
      </c>
      <c r="I5">
        <v>1088.5</v>
      </c>
      <c r="J5">
        <f t="shared" ref="J5:J20" si="0">(G5*12)+I5</f>
        <v>7602.0999999999995</v>
      </c>
      <c r="L5">
        <f t="shared" ref="L5:L19" si="1">IF($F$1=A5,A5,0)</f>
        <v>0</v>
      </c>
      <c r="M5" s="5">
        <f t="shared" ref="M5:M19" si="2">IFERROR(VLOOKUP(L5,$A$3:$J$20,3,FALSE),0)</f>
        <v>0</v>
      </c>
      <c r="N5" s="5">
        <f t="shared" ref="N5:N20" si="3">IFERROR(VLOOKUP(L5,$A$3:$J$20,4,FALSE),0)</f>
        <v>0</v>
      </c>
      <c r="O5" s="5">
        <f t="shared" ref="O5:O20" si="4">IFERROR(VLOOKUP(L5,$A$3:$J$20,5,FALSE),0)</f>
        <v>0</v>
      </c>
      <c r="P5" s="5">
        <f t="shared" ref="P5:P20" si="5">IFERROR(VLOOKUP(L5,$A$3:$J$20,6,FALSE),0)</f>
        <v>0</v>
      </c>
      <c r="Q5" s="7">
        <f t="shared" ref="Q5:Q20" si="6">IFERROR(VLOOKUP(L5,$A$3:$J$20,7,FALSE),0)</f>
        <v>0</v>
      </c>
      <c r="R5" s="7">
        <f t="shared" ref="R5:R20" si="7">IFERROR(VLOOKUP(L5,$A$3:$J$20,8,FALSE),0)</f>
        <v>0</v>
      </c>
      <c r="S5" s="7">
        <f t="shared" ref="S5:S20" si="8">IFERROR(VLOOKUP(L5,$A$3:$J$20,9,FALSE),0)</f>
        <v>0</v>
      </c>
      <c r="T5" s="7">
        <f t="shared" ref="T5:T19" si="9">IFERROR(VLOOKUP(L5,$A$3:$J$20,10,FALSE),0)</f>
        <v>0</v>
      </c>
    </row>
    <row r="6" spans="1:20" x14ac:dyDescent="0.4">
      <c r="A6" t="s">
        <v>18</v>
      </c>
      <c r="C6">
        <v>36.9</v>
      </c>
      <c r="D6">
        <v>8</v>
      </c>
      <c r="E6">
        <v>164</v>
      </c>
      <c r="F6">
        <v>15</v>
      </c>
      <c r="G6">
        <v>401</v>
      </c>
      <c r="H6">
        <v>359.8</v>
      </c>
      <c r="I6">
        <v>1030.2</v>
      </c>
      <c r="J6">
        <f t="shared" si="0"/>
        <v>5842.2</v>
      </c>
      <c r="L6">
        <f t="shared" si="1"/>
        <v>0</v>
      </c>
      <c r="M6" s="5">
        <f t="shared" si="2"/>
        <v>0</v>
      </c>
      <c r="N6" s="5">
        <f t="shared" si="3"/>
        <v>0</v>
      </c>
      <c r="O6" s="5">
        <f t="shared" si="4"/>
        <v>0</v>
      </c>
      <c r="P6" s="5">
        <f t="shared" si="5"/>
        <v>0</v>
      </c>
      <c r="Q6" s="7">
        <f t="shared" si="6"/>
        <v>0</v>
      </c>
      <c r="R6" s="7">
        <f t="shared" si="7"/>
        <v>0</v>
      </c>
      <c r="S6" s="7">
        <f t="shared" si="8"/>
        <v>0</v>
      </c>
      <c r="T6" s="7">
        <f t="shared" si="9"/>
        <v>0</v>
      </c>
    </row>
    <row r="7" spans="1:20" x14ac:dyDescent="0.4">
      <c r="A7" t="s">
        <v>19</v>
      </c>
      <c r="C7">
        <v>40</v>
      </c>
      <c r="D7">
        <v>9.5</v>
      </c>
      <c r="E7">
        <v>158</v>
      </c>
      <c r="F7">
        <v>7</v>
      </c>
      <c r="G7">
        <v>346.2</v>
      </c>
      <c r="H7">
        <v>320.7</v>
      </c>
      <c r="I7">
        <v>1021.7</v>
      </c>
      <c r="J7">
        <f t="shared" si="0"/>
        <v>5176.0999999999995</v>
      </c>
      <c r="L7">
        <f t="shared" si="1"/>
        <v>0</v>
      </c>
      <c r="M7" s="5">
        <f t="shared" si="2"/>
        <v>0</v>
      </c>
      <c r="N7" s="5">
        <f t="shared" si="3"/>
        <v>0</v>
      </c>
      <c r="O7" s="5">
        <f t="shared" si="4"/>
        <v>0</v>
      </c>
      <c r="P7" s="5">
        <f t="shared" si="5"/>
        <v>0</v>
      </c>
      <c r="Q7" s="7">
        <f t="shared" si="6"/>
        <v>0</v>
      </c>
      <c r="R7" s="7">
        <f t="shared" si="7"/>
        <v>0</v>
      </c>
      <c r="S7" s="7">
        <f t="shared" si="8"/>
        <v>0</v>
      </c>
      <c r="T7" s="7">
        <f t="shared" si="9"/>
        <v>0</v>
      </c>
    </row>
    <row r="8" spans="1:20" x14ac:dyDescent="0.4">
      <c r="A8" t="s">
        <v>21</v>
      </c>
      <c r="C8">
        <v>36.9</v>
      </c>
      <c r="D8">
        <v>9.4</v>
      </c>
      <c r="E8">
        <v>158</v>
      </c>
      <c r="F8">
        <v>8</v>
      </c>
      <c r="G8">
        <v>366.5</v>
      </c>
      <c r="H8">
        <v>324.60000000000002</v>
      </c>
      <c r="I8">
        <v>1011.8</v>
      </c>
      <c r="J8">
        <f t="shared" si="0"/>
        <v>5409.8</v>
      </c>
      <c r="L8">
        <f t="shared" si="1"/>
        <v>0</v>
      </c>
      <c r="M8" s="5">
        <f t="shared" si="2"/>
        <v>0</v>
      </c>
      <c r="N8" s="5">
        <f t="shared" si="3"/>
        <v>0</v>
      </c>
      <c r="O8" s="5">
        <f t="shared" si="4"/>
        <v>0</v>
      </c>
      <c r="P8" s="5">
        <f t="shared" si="5"/>
        <v>0</v>
      </c>
      <c r="Q8" s="7">
        <f t="shared" si="6"/>
        <v>0</v>
      </c>
      <c r="R8" s="7">
        <f t="shared" si="7"/>
        <v>0</v>
      </c>
      <c r="S8" s="7">
        <f t="shared" si="8"/>
        <v>0</v>
      </c>
      <c r="T8" s="7">
        <f t="shared" si="9"/>
        <v>0</v>
      </c>
    </row>
    <row r="9" spans="1:20" x14ac:dyDescent="0.4">
      <c r="A9" t="s">
        <v>22</v>
      </c>
      <c r="C9">
        <v>49</v>
      </c>
      <c r="D9">
        <v>9.5</v>
      </c>
      <c r="E9">
        <v>158</v>
      </c>
      <c r="F9">
        <v>4</v>
      </c>
      <c r="G9">
        <v>301.10000000000002</v>
      </c>
      <c r="H9">
        <v>278.8</v>
      </c>
      <c r="I9">
        <v>577.1</v>
      </c>
      <c r="J9">
        <f t="shared" si="0"/>
        <v>4190.3</v>
      </c>
      <c r="L9">
        <f t="shared" si="1"/>
        <v>0</v>
      </c>
      <c r="M9" s="5">
        <f t="shared" si="2"/>
        <v>0</v>
      </c>
      <c r="N9" s="5">
        <f t="shared" si="3"/>
        <v>0</v>
      </c>
      <c r="O9" s="5">
        <f t="shared" si="4"/>
        <v>0</v>
      </c>
      <c r="P9" s="5">
        <f t="shared" si="5"/>
        <v>0</v>
      </c>
      <c r="Q9" s="7">
        <f t="shared" si="6"/>
        <v>0</v>
      </c>
      <c r="R9" s="7">
        <f t="shared" si="7"/>
        <v>0</v>
      </c>
      <c r="S9" s="7">
        <f t="shared" si="8"/>
        <v>0</v>
      </c>
      <c r="T9" s="7">
        <f t="shared" si="9"/>
        <v>0</v>
      </c>
    </row>
    <row r="10" spans="1:20" x14ac:dyDescent="0.4">
      <c r="A10" t="s">
        <v>23</v>
      </c>
      <c r="C10">
        <v>39.1</v>
      </c>
      <c r="D10">
        <v>11.8</v>
      </c>
      <c r="E10">
        <v>159</v>
      </c>
      <c r="F10">
        <v>12</v>
      </c>
      <c r="G10">
        <v>385</v>
      </c>
      <c r="H10">
        <v>343.3</v>
      </c>
      <c r="I10">
        <v>1136.4000000000001</v>
      </c>
      <c r="J10">
        <f t="shared" si="0"/>
        <v>5756.4</v>
      </c>
      <c r="L10" t="str">
        <f t="shared" si="1"/>
        <v>診療放射線技師</v>
      </c>
      <c r="M10" s="5">
        <f t="shared" si="2"/>
        <v>39.1</v>
      </c>
      <c r="N10" s="5">
        <f t="shared" si="3"/>
        <v>11.8</v>
      </c>
      <c r="O10" s="5">
        <f t="shared" si="4"/>
        <v>159</v>
      </c>
      <c r="P10" s="5">
        <f t="shared" si="5"/>
        <v>12</v>
      </c>
      <c r="Q10" s="7">
        <f t="shared" si="6"/>
        <v>385</v>
      </c>
      <c r="R10" s="7">
        <f t="shared" si="7"/>
        <v>343.3</v>
      </c>
      <c r="S10" s="7">
        <f t="shared" si="8"/>
        <v>1136.4000000000001</v>
      </c>
      <c r="T10" s="7">
        <f t="shared" si="9"/>
        <v>5756.4</v>
      </c>
    </row>
    <row r="11" spans="1:20" x14ac:dyDescent="0.4">
      <c r="A11" t="s">
        <v>24</v>
      </c>
      <c r="C11">
        <v>40.5</v>
      </c>
      <c r="D11">
        <v>13</v>
      </c>
      <c r="E11">
        <v>155</v>
      </c>
      <c r="F11">
        <v>12</v>
      </c>
      <c r="G11">
        <v>367.7</v>
      </c>
      <c r="H11">
        <v>327.2</v>
      </c>
      <c r="I11">
        <v>1023.7</v>
      </c>
      <c r="J11">
        <f t="shared" si="0"/>
        <v>5436.0999999999995</v>
      </c>
      <c r="L11">
        <f t="shared" si="1"/>
        <v>0</v>
      </c>
      <c r="M11" s="5">
        <f t="shared" si="2"/>
        <v>0</v>
      </c>
      <c r="N11" s="5">
        <f t="shared" si="3"/>
        <v>0</v>
      </c>
      <c r="O11" s="5">
        <f t="shared" si="4"/>
        <v>0</v>
      </c>
      <c r="P11" s="5">
        <f t="shared" si="5"/>
        <v>0</v>
      </c>
      <c r="Q11" s="7">
        <f t="shared" si="6"/>
        <v>0</v>
      </c>
      <c r="R11" s="7">
        <f t="shared" si="7"/>
        <v>0</v>
      </c>
      <c r="S11" s="7">
        <f t="shared" si="8"/>
        <v>0</v>
      </c>
      <c r="T11" s="7">
        <f t="shared" si="9"/>
        <v>0</v>
      </c>
    </row>
    <row r="12" spans="1:20" x14ac:dyDescent="0.4">
      <c r="A12" t="s">
        <v>25</v>
      </c>
      <c r="C12">
        <v>35.6</v>
      </c>
      <c r="D12">
        <v>8.1999999999999993</v>
      </c>
      <c r="E12">
        <v>158</v>
      </c>
      <c r="F12">
        <v>7</v>
      </c>
      <c r="G12">
        <v>314.39999999999998</v>
      </c>
      <c r="H12">
        <v>297.89999999999998</v>
      </c>
      <c r="I12">
        <v>855</v>
      </c>
      <c r="J12">
        <f t="shared" si="0"/>
        <v>4627.7999999999993</v>
      </c>
      <c r="L12">
        <f t="shared" si="1"/>
        <v>0</v>
      </c>
      <c r="M12" s="5">
        <f t="shared" si="2"/>
        <v>0</v>
      </c>
      <c r="N12" s="5">
        <f t="shared" si="3"/>
        <v>0</v>
      </c>
      <c r="O12" s="5">
        <f t="shared" si="4"/>
        <v>0</v>
      </c>
      <c r="P12" s="5">
        <f t="shared" si="5"/>
        <v>0</v>
      </c>
      <c r="Q12" s="7">
        <f t="shared" si="6"/>
        <v>0</v>
      </c>
      <c r="R12" s="7">
        <f t="shared" si="7"/>
        <v>0</v>
      </c>
      <c r="S12" s="7">
        <f t="shared" si="8"/>
        <v>0</v>
      </c>
      <c r="T12" s="7">
        <f t="shared" si="9"/>
        <v>0</v>
      </c>
    </row>
    <row r="13" spans="1:20" x14ac:dyDescent="0.4">
      <c r="A13" t="s">
        <v>26</v>
      </c>
      <c r="C13">
        <v>40.4</v>
      </c>
      <c r="D13">
        <v>8.3000000000000007</v>
      </c>
      <c r="E13">
        <v>154</v>
      </c>
      <c r="F13">
        <v>4</v>
      </c>
      <c r="G13">
        <v>294.3</v>
      </c>
      <c r="H13">
        <v>287.39999999999998</v>
      </c>
      <c r="I13">
        <v>897</v>
      </c>
      <c r="J13">
        <f t="shared" si="0"/>
        <v>4428.6000000000004</v>
      </c>
      <c r="L13">
        <f t="shared" si="1"/>
        <v>0</v>
      </c>
      <c r="M13" s="5">
        <f t="shared" si="2"/>
        <v>0</v>
      </c>
      <c r="N13" s="5">
        <f t="shared" si="3"/>
        <v>0</v>
      </c>
      <c r="O13" s="5">
        <f t="shared" si="4"/>
        <v>0</v>
      </c>
      <c r="P13" s="5">
        <f t="shared" si="5"/>
        <v>0</v>
      </c>
      <c r="Q13" s="7">
        <f t="shared" si="6"/>
        <v>0</v>
      </c>
      <c r="R13" s="7">
        <f t="shared" si="7"/>
        <v>0</v>
      </c>
      <c r="S13" s="7">
        <f t="shared" si="8"/>
        <v>0</v>
      </c>
      <c r="T13" s="7">
        <f t="shared" si="9"/>
        <v>0</v>
      </c>
    </row>
    <row r="14" spans="1:20" x14ac:dyDescent="0.4">
      <c r="A14" t="s">
        <v>27</v>
      </c>
      <c r="C14">
        <v>48.3</v>
      </c>
      <c r="D14">
        <v>23.2</v>
      </c>
      <c r="E14">
        <v>163</v>
      </c>
      <c r="F14">
        <v>9</v>
      </c>
      <c r="G14">
        <v>362</v>
      </c>
      <c r="H14">
        <v>336.3</v>
      </c>
      <c r="I14">
        <v>1415.9</v>
      </c>
      <c r="J14">
        <f t="shared" si="0"/>
        <v>5759.9</v>
      </c>
      <c r="L14">
        <f t="shared" si="1"/>
        <v>0</v>
      </c>
      <c r="M14" s="5">
        <f t="shared" si="2"/>
        <v>0</v>
      </c>
      <c r="N14" s="5">
        <f t="shared" si="3"/>
        <v>0</v>
      </c>
      <c r="O14" s="5">
        <f t="shared" si="4"/>
        <v>0</v>
      </c>
      <c r="P14" s="5">
        <f t="shared" si="5"/>
        <v>0</v>
      </c>
      <c r="Q14" s="7">
        <f t="shared" si="6"/>
        <v>0</v>
      </c>
      <c r="R14" s="7">
        <f t="shared" si="7"/>
        <v>0</v>
      </c>
      <c r="S14" s="7">
        <f t="shared" si="8"/>
        <v>0</v>
      </c>
      <c r="T14" s="7">
        <f t="shared" si="9"/>
        <v>0</v>
      </c>
    </row>
    <row r="15" spans="1:20" x14ac:dyDescent="0.4">
      <c r="A15" t="s">
        <v>28</v>
      </c>
      <c r="C15">
        <v>34.299999999999997</v>
      </c>
      <c r="D15">
        <v>7.6</v>
      </c>
      <c r="E15">
        <v>167</v>
      </c>
      <c r="F15">
        <v>11</v>
      </c>
      <c r="G15">
        <v>267.10000000000002</v>
      </c>
      <c r="H15">
        <v>247.8</v>
      </c>
      <c r="I15">
        <v>577.5</v>
      </c>
      <c r="J15">
        <f t="shared" si="0"/>
        <v>3782.7000000000003</v>
      </c>
      <c r="L15">
        <f t="shared" si="1"/>
        <v>0</v>
      </c>
      <c r="M15" s="5">
        <f t="shared" si="2"/>
        <v>0</v>
      </c>
      <c r="N15" s="5">
        <f t="shared" si="3"/>
        <v>0</v>
      </c>
      <c r="O15" s="5">
        <f t="shared" si="4"/>
        <v>0</v>
      </c>
      <c r="P15" s="5">
        <f t="shared" si="5"/>
        <v>0</v>
      </c>
      <c r="Q15" s="7">
        <f t="shared" si="6"/>
        <v>0</v>
      </c>
      <c r="R15" s="7">
        <f t="shared" si="7"/>
        <v>0</v>
      </c>
      <c r="S15" s="7">
        <f t="shared" si="8"/>
        <v>0</v>
      </c>
      <c r="T15" s="7">
        <f t="shared" si="9"/>
        <v>0</v>
      </c>
    </row>
    <row r="16" spans="1:20" x14ac:dyDescent="0.4">
      <c r="A16" t="s">
        <v>29</v>
      </c>
      <c r="C16">
        <v>36.299999999999997</v>
      </c>
      <c r="D16">
        <v>5.8</v>
      </c>
      <c r="E16">
        <v>161</v>
      </c>
      <c r="F16">
        <v>4</v>
      </c>
      <c r="G16">
        <v>273.39999999999998</v>
      </c>
      <c r="H16">
        <v>264.8</v>
      </c>
      <c r="I16">
        <v>570.79999999999995</v>
      </c>
      <c r="J16">
        <f t="shared" si="0"/>
        <v>3851.5999999999995</v>
      </c>
      <c r="L16">
        <f t="shared" si="1"/>
        <v>0</v>
      </c>
      <c r="M16" s="5">
        <f t="shared" si="2"/>
        <v>0</v>
      </c>
      <c r="N16" s="5">
        <f t="shared" si="3"/>
        <v>0</v>
      </c>
      <c r="O16" s="5">
        <f t="shared" si="4"/>
        <v>0</v>
      </c>
      <c r="P16" s="5">
        <f t="shared" si="5"/>
        <v>0</v>
      </c>
      <c r="Q16" s="7">
        <f t="shared" si="6"/>
        <v>0</v>
      </c>
      <c r="R16" s="7">
        <f t="shared" si="7"/>
        <v>0</v>
      </c>
      <c r="S16" s="7">
        <f t="shared" si="8"/>
        <v>0</v>
      </c>
      <c r="T16" s="7">
        <f t="shared" si="9"/>
        <v>0</v>
      </c>
    </row>
    <row r="17" spans="1:20" x14ac:dyDescent="0.4">
      <c r="A17" t="s">
        <v>30</v>
      </c>
      <c r="C17">
        <v>50.2</v>
      </c>
      <c r="D17">
        <v>8.3000000000000007</v>
      </c>
      <c r="E17">
        <v>166</v>
      </c>
      <c r="F17">
        <v>5</v>
      </c>
      <c r="G17">
        <v>291.7</v>
      </c>
      <c r="H17">
        <v>281.2</v>
      </c>
      <c r="I17">
        <v>564.5</v>
      </c>
      <c r="J17">
        <f t="shared" si="0"/>
        <v>4064.8999999999996</v>
      </c>
      <c r="L17">
        <f t="shared" si="1"/>
        <v>0</v>
      </c>
      <c r="M17" s="5">
        <f t="shared" si="2"/>
        <v>0</v>
      </c>
      <c r="N17" s="5">
        <f t="shared" si="3"/>
        <v>0</v>
      </c>
      <c r="O17" s="5">
        <f t="shared" si="4"/>
        <v>0</v>
      </c>
      <c r="P17" s="5">
        <f t="shared" si="5"/>
        <v>0</v>
      </c>
      <c r="Q17" s="7">
        <f t="shared" si="6"/>
        <v>0</v>
      </c>
      <c r="R17" s="7">
        <f t="shared" si="7"/>
        <v>0</v>
      </c>
      <c r="S17" s="7">
        <f t="shared" si="8"/>
        <v>0</v>
      </c>
      <c r="T17" s="7">
        <f t="shared" si="9"/>
        <v>0</v>
      </c>
    </row>
    <row r="18" spans="1:20" x14ac:dyDescent="0.4">
      <c r="A18" t="s">
        <v>31</v>
      </c>
      <c r="C18">
        <v>42.2</v>
      </c>
      <c r="D18">
        <v>6.7</v>
      </c>
      <c r="E18">
        <v>160</v>
      </c>
      <c r="F18">
        <v>8</v>
      </c>
      <c r="G18">
        <v>272.3</v>
      </c>
      <c r="H18">
        <v>249.1</v>
      </c>
      <c r="I18">
        <v>489.6</v>
      </c>
      <c r="J18">
        <f t="shared" si="0"/>
        <v>3757.2000000000003</v>
      </c>
      <c r="L18">
        <f t="shared" si="1"/>
        <v>0</v>
      </c>
      <c r="M18" s="5">
        <f t="shared" si="2"/>
        <v>0</v>
      </c>
      <c r="N18" s="5">
        <f t="shared" si="3"/>
        <v>0</v>
      </c>
      <c r="O18" s="5">
        <f t="shared" si="4"/>
        <v>0</v>
      </c>
      <c r="P18" s="5">
        <f t="shared" si="5"/>
        <v>0</v>
      </c>
      <c r="Q18" s="7">
        <f t="shared" si="6"/>
        <v>0</v>
      </c>
      <c r="R18" s="7">
        <f t="shared" si="7"/>
        <v>0</v>
      </c>
      <c r="S18" s="7">
        <f t="shared" si="8"/>
        <v>0</v>
      </c>
      <c r="T18" s="7">
        <f t="shared" si="9"/>
        <v>0</v>
      </c>
    </row>
    <row r="19" spans="1:20" x14ac:dyDescent="0.4">
      <c r="A19" t="s">
        <v>32</v>
      </c>
      <c r="C19">
        <v>42.7</v>
      </c>
      <c r="D19">
        <v>5.6</v>
      </c>
      <c r="E19">
        <v>170</v>
      </c>
      <c r="F19">
        <v>3</v>
      </c>
      <c r="G19">
        <v>277.2</v>
      </c>
      <c r="H19">
        <v>269.7</v>
      </c>
      <c r="I19">
        <v>314.5</v>
      </c>
      <c r="J19">
        <f t="shared" si="0"/>
        <v>3640.8999999999996</v>
      </c>
      <c r="L19">
        <f t="shared" si="1"/>
        <v>0</v>
      </c>
      <c r="M19" s="5">
        <f t="shared" si="2"/>
        <v>0</v>
      </c>
      <c r="N19" s="5">
        <f t="shared" si="3"/>
        <v>0</v>
      </c>
      <c r="O19" s="5">
        <f t="shared" si="4"/>
        <v>0</v>
      </c>
      <c r="P19" s="5">
        <f t="shared" si="5"/>
        <v>0</v>
      </c>
      <c r="Q19" s="7">
        <f t="shared" si="6"/>
        <v>0</v>
      </c>
      <c r="R19" s="7">
        <f t="shared" si="7"/>
        <v>0</v>
      </c>
      <c r="S19" s="7">
        <f t="shared" si="8"/>
        <v>0</v>
      </c>
      <c r="T19" s="7">
        <f t="shared" si="9"/>
        <v>0</v>
      </c>
    </row>
    <row r="20" spans="1:20" x14ac:dyDescent="0.4">
      <c r="A20" t="s">
        <v>39</v>
      </c>
      <c r="C20">
        <v>45.7</v>
      </c>
      <c r="D20">
        <v>8.5</v>
      </c>
      <c r="E20">
        <v>155</v>
      </c>
      <c r="F20">
        <v>3</v>
      </c>
      <c r="G20">
        <v>229.9</v>
      </c>
      <c r="H20">
        <v>219.8</v>
      </c>
      <c r="I20">
        <v>462.7</v>
      </c>
      <c r="J20">
        <f t="shared" si="0"/>
        <v>3221.5</v>
      </c>
      <c r="L20">
        <f>IF($F$1=A20,A20,0)</f>
        <v>0</v>
      </c>
      <c r="M20" s="5">
        <f>IFERROR(VLOOKUP(L20,$A$3:$J$20,3,FALSE),0)</f>
        <v>0</v>
      </c>
      <c r="N20" s="5">
        <f t="shared" si="3"/>
        <v>0</v>
      </c>
      <c r="O20" s="5">
        <f t="shared" si="4"/>
        <v>0</v>
      </c>
      <c r="P20" s="5">
        <f t="shared" si="5"/>
        <v>0</v>
      </c>
      <c r="Q20" s="7">
        <f t="shared" si="6"/>
        <v>0</v>
      </c>
      <c r="R20" s="7">
        <f t="shared" si="7"/>
        <v>0</v>
      </c>
      <c r="S20" s="7">
        <f t="shared" si="8"/>
        <v>0</v>
      </c>
      <c r="T20" s="7">
        <f>IFERROR(VLOOKUP(L20,$A$3:$J$20,10,FALSE),0)</f>
        <v>0</v>
      </c>
    </row>
    <row r="21" spans="1:20" x14ac:dyDescent="0.4">
      <c r="M21" s="5"/>
      <c r="N21" s="5"/>
      <c r="O21" s="5"/>
      <c r="P21" s="5"/>
      <c r="Q21" s="7"/>
      <c r="R21" s="7"/>
      <c r="S21" s="7"/>
      <c r="T21" s="7"/>
    </row>
    <row r="22" spans="1:20" x14ac:dyDescent="0.4">
      <c r="M22" s="5">
        <f>SUM(M4:M21)</f>
        <v>39.1</v>
      </c>
      <c r="N22" s="5">
        <f t="shared" ref="N22:P22" si="10">SUM(N4:N21)</f>
        <v>11.8</v>
      </c>
      <c r="O22" s="5">
        <f t="shared" si="10"/>
        <v>159</v>
      </c>
      <c r="P22" s="5">
        <f t="shared" si="10"/>
        <v>12</v>
      </c>
      <c r="Q22" s="7">
        <f>SUM(Q4:Q21)*1000</f>
        <v>385000</v>
      </c>
      <c r="R22" s="7">
        <f>SUM(R4:R21)*1000</f>
        <v>343300</v>
      </c>
      <c r="S22" s="7">
        <f>SUM(S4:S21)*1000</f>
        <v>1136400</v>
      </c>
      <c r="T22" s="7">
        <f>SUM(T4:T21)*1000</f>
        <v>5756400</v>
      </c>
    </row>
  </sheetData>
  <mergeCells count="1">
    <mergeCell ref="F1:J1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376-AAF8-4036-A780-E5C34E743420}">
  <dimension ref="A1:AM22"/>
  <sheetViews>
    <sheetView zoomScale="75" zoomScaleNormal="75" workbookViewId="0">
      <selection activeCell="A3" sqref="A3"/>
    </sheetView>
  </sheetViews>
  <sheetFormatPr defaultRowHeight="18.75" x14ac:dyDescent="0.4"/>
  <cols>
    <col min="1" max="1" width="15.625" customWidth="1"/>
    <col min="22" max="25" width="12.875" customWidth="1"/>
    <col min="28" max="29" width="9.125" bestFit="1" customWidth="1"/>
    <col min="30" max="30" width="10.25" bestFit="1" customWidth="1"/>
    <col min="31" max="32" width="9.125" bestFit="1" customWidth="1"/>
    <col min="33" max="33" width="10.25" bestFit="1" customWidth="1"/>
    <col min="34" max="34" width="9.125" bestFit="1" customWidth="1"/>
    <col min="35" max="35" width="10.25" bestFit="1" customWidth="1"/>
    <col min="36" max="36" width="11.375" bestFit="1" customWidth="1"/>
    <col min="37" max="38" width="10.25" bestFit="1" customWidth="1"/>
    <col min="39" max="39" width="11.375" bestFit="1" customWidth="1"/>
  </cols>
  <sheetData>
    <row r="1" spans="1:39" x14ac:dyDescent="0.4">
      <c r="A1" t="s">
        <v>34</v>
      </c>
      <c r="E1" s="6" t="s">
        <v>14</v>
      </c>
      <c r="F1" s="71" t="str">
        <f>給与算出表!C6</f>
        <v>診療放射線技師</v>
      </c>
      <c r="G1" s="71"/>
      <c r="H1" s="71"/>
      <c r="I1" s="71"/>
      <c r="J1" s="71"/>
    </row>
    <row r="2" spans="1:39" x14ac:dyDescent="0.4">
      <c r="C2" t="s">
        <v>49</v>
      </c>
      <c r="F2" t="s">
        <v>40</v>
      </c>
      <c r="I2" t="s">
        <v>41</v>
      </c>
      <c r="L2" t="s">
        <v>42</v>
      </c>
      <c r="O2" t="s">
        <v>43</v>
      </c>
      <c r="R2" t="s">
        <v>44</v>
      </c>
      <c r="V2" s="8" t="s">
        <v>41</v>
      </c>
      <c r="W2" s="8" t="s">
        <v>42</v>
      </c>
      <c r="X2" s="8" t="s">
        <v>43</v>
      </c>
      <c r="Y2" s="8" t="s">
        <v>44</v>
      </c>
    </row>
    <row r="3" spans="1:39" x14ac:dyDescent="0.4">
      <c r="A3" t="s">
        <v>14</v>
      </c>
      <c r="C3" t="s">
        <v>50</v>
      </c>
      <c r="D3" t="s">
        <v>51</v>
      </c>
      <c r="E3" t="s">
        <v>52</v>
      </c>
      <c r="F3" t="s">
        <v>50</v>
      </c>
      <c r="G3" t="s">
        <v>51</v>
      </c>
      <c r="H3" t="s">
        <v>52</v>
      </c>
      <c r="I3" t="s">
        <v>50</v>
      </c>
      <c r="J3" t="s">
        <v>51</v>
      </c>
      <c r="K3" t="s">
        <v>52</v>
      </c>
      <c r="L3" t="s">
        <v>50</v>
      </c>
      <c r="M3" t="s">
        <v>51</v>
      </c>
      <c r="N3" t="s">
        <v>52</v>
      </c>
      <c r="O3" t="s">
        <v>50</v>
      </c>
      <c r="P3" t="s">
        <v>51</v>
      </c>
      <c r="Q3" t="s">
        <v>52</v>
      </c>
      <c r="R3" t="s">
        <v>50</v>
      </c>
      <c r="S3" t="s">
        <v>51</v>
      </c>
      <c r="T3" t="s">
        <v>52</v>
      </c>
      <c r="V3" s="8" t="s">
        <v>6</v>
      </c>
      <c r="W3" s="8" t="s">
        <v>6</v>
      </c>
      <c r="X3" s="8" t="s">
        <v>6</v>
      </c>
      <c r="Y3" s="8" t="s">
        <v>6</v>
      </c>
      <c r="AA3" t="s">
        <v>14</v>
      </c>
      <c r="AB3" s="9" t="s">
        <v>41</v>
      </c>
      <c r="AD3" s="10"/>
      <c r="AE3" t="s">
        <v>42</v>
      </c>
      <c r="AG3" s="10"/>
      <c r="AH3" t="s">
        <v>43</v>
      </c>
      <c r="AJ3" s="10"/>
      <c r="AK3" t="s">
        <v>44</v>
      </c>
      <c r="AM3" s="10"/>
    </row>
    <row r="4" spans="1:39" x14ac:dyDescent="0.4">
      <c r="A4" t="s">
        <v>16</v>
      </c>
      <c r="C4">
        <v>942.2</v>
      </c>
      <c r="D4">
        <v>1178.0999999999999</v>
      </c>
      <c r="E4">
        <v>13151</v>
      </c>
      <c r="F4">
        <v>472.2</v>
      </c>
      <c r="G4">
        <v>64.599999999999994</v>
      </c>
      <c r="H4">
        <v>1079</v>
      </c>
      <c r="I4">
        <v>529.79999999999995</v>
      </c>
      <c r="J4">
        <v>500.6</v>
      </c>
      <c r="K4">
        <v>2430</v>
      </c>
      <c r="L4">
        <v>722.4</v>
      </c>
      <c r="M4">
        <v>846.4</v>
      </c>
      <c r="N4">
        <v>1823</v>
      </c>
      <c r="O4">
        <v>923.1</v>
      </c>
      <c r="P4">
        <v>1398.7</v>
      </c>
      <c r="Q4">
        <v>1469</v>
      </c>
      <c r="R4">
        <v>1247.3</v>
      </c>
      <c r="S4">
        <v>1670.7</v>
      </c>
      <c r="T4">
        <v>6350</v>
      </c>
      <c r="V4">
        <f>I4*12+J4</f>
        <v>6858.2</v>
      </c>
      <c r="W4">
        <f>L4*12+M4</f>
        <v>9515.1999999999989</v>
      </c>
      <c r="X4">
        <f>O4*12+P4</f>
        <v>12475.900000000001</v>
      </c>
      <c r="Y4">
        <f>R4*12+S4</f>
        <v>16638.3</v>
      </c>
      <c r="AA4">
        <f>IF($F$1=A4,A4,0)</f>
        <v>0</v>
      </c>
      <c r="AB4" s="11">
        <f>IFERROR(VLOOKUP(AA4,$A$3:$Y$20,9,FALSE),0)</f>
        <v>0</v>
      </c>
      <c r="AC4" s="11">
        <f>IFERROR(VLOOKUP(AA4,$A$3:$Y$20,10,FALSE),0)</f>
        <v>0</v>
      </c>
      <c r="AD4" s="11">
        <f>IFERROR(VLOOKUP(AA4,$A$3:$Y$20,22,FALSE),0)</f>
        <v>0</v>
      </c>
      <c r="AE4" s="11">
        <f>IFERROR(VLOOKUP(AA4,$A$3:$Y$20,12,FALSE),0)</f>
        <v>0</v>
      </c>
      <c r="AF4" s="11">
        <f>IFERROR(VLOOKUP(AA4,$A$3:$Y$20,13,FALSE),0)</f>
        <v>0</v>
      </c>
      <c r="AG4" s="11">
        <f>IFERROR(VLOOKUP(AA4,$A$3:$Y$20,23,FALSE),0)</f>
        <v>0</v>
      </c>
      <c r="AH4" s="11">
        <f>IFERROR(VLOOKUP(AA4,$A$3:$Y$20,15,FALSE),0)</f>
        <v>0</v>
      </c>
      <c r="AI4" s="11">
        <f>IFERROR(VLOOKUP(AA4,$A$3:$Y$20,16,FALSE),0)</f>
        <v>0</v>
      </c>
      <c r="AJ4" s="11">
        <f>IFERROR(VLOOKUP(AA4,$A$3:$Y$20,24,FALSE),0)</f>
        <v>0</v>
      </c>
      <c r="AK4" s="11">
        <f>IFERROR(VLOOKUP(AA4,$A$3:$Y$20,18,FALSE),0)</f>
        <v>0</v>
      </c>
      <c r="AL4" s="11">
        <f>IFERROR(VLOOKUP(AA4,$A$3:$Y$20,19,FALSE),0)</f>
        <v>0</v>
      </c>
      <c r="AM4" s="11">
        <f>IFERROR(VLOOKUP(AA4,$A$3:$Y$20,25,FALSE),0)</f>
        <v>0</v>
      </c>
    </row>
    <row r="5" spans="1:39" x14ac:dyDescent="0.4">
      <c r="A5" t="s">
        <v>17</v>
      </c>
      <c r="C5">
        <v>573.1</v>
      </c>
      <c r="D5">
        <v>856</v>
      </c>
      <c r="E5">
        <v>2015</v>
      </c>
      <c r="F5">
        <v>219.9</v>
      </c>
      <c r="G5">
        <v>3.9</v>
      </c>
      <c r="H5">
        <v>305</v>
      </c>
      <c r="I5">
        <v>452.7</v>
      </c>
      <c r="J5">
        <v>301.39999999999998</v>
      </c>
      <c r="K5">
        <v>353</v>
      </c>
      <c r="L5">
        <v>550.5</v>
      </c>
      <c r="M5">
        <v>201.3</v>
      </c>
      <c r="N5">
        <v>305</v>
      </c>
      <c r="O5">
        <v>654.29999999999995</v>
      </c>
      <c r="P5">
        <v>1014.9</v>
      </c>
      <c r="Q5">
        <v>415</v>
      </c>
      <c r="R5">
        <v>767.4</v>
      </c>
      <c r="S5">
        <v>1783.6</v>
      </c>
      <c r="T5">
        <v>636</v>
      </c>
      <c r="V5">
        <f t="shared" ref="V5:V20" si="0">I5*12+J5</f>
        <v>5733.7999999999993</v>
      </c>
      <c r="W5">
        <f t="shared" ref="W5:W20" si="1">L5*12+M5</f>
        <v>6807.3</v>
      </c>
      <c r="X5">
        <f t="shared" ref="X5:X20" si="2">O5*12+P5</f>
        <v>8866.5</v>
      </c>
      <c r="Y5">
        <f>R5*12+S5</f>
        <v>10992.4</v>
      </c>
      <c r="AA5">
        <f>IF($F$1=A5,A5,0)</f>
        <v>0</v>
      </c>
      <c r="AB5" s="11">
        <f t="shared" ref="AB5:AB19" si="3">IFERROR(VLOOKUP(AA5,$A$3:$Y$20,9,FALSE),0)</f>
        <v>0</v>
      </c>
      <c r="AC5" s="11">
        <f t="shared" ref="AC5:AC20" si="4">IFERROR(VLOOKUP(AA5,$A$3:$Y$20,10,FALSE),0)</f>
        <v>0</v>
      </c>
      <c r="AD5" s="11">
        <f t="shared" ref="AD5:AD20" si="5">IFERROR(VLOOKUP(AA5,$A$3:$Y$20,22,FALSE),0)</f>
        <v>0</v>
      </c>
      <c r="AE5" s="11">
        <f t="shared" ref="AE5:AE20" si="6">IFERROR(VLOOKUP(AA5,$A$3:$Y$20,12,FALSE),0)</f>
        <v>0</v>
      </c>
      <c r="AF5" s="11">
        <f t="shared" ref="AF5:AF20" si="7">IFERROR(VLOOKUP(AA5,$A$3:$Y$20,13,FALSE),0)</f>
        <v>0</v>
      </c>
      <c r="AG5" s="11">
        <f t="shared" ref="AG5:AG20" si="8">IFERROR(VLOOKUP(AA5,$A$3:$Y$20,23,FALSE),0)</f>
        <v>0</v>
      </c>
      <c r="AH5" s="11">
        <f t="shared" ref="AH5:AH20" si="9">IFERROR(VLOOKUP(AA5,$A$3:$Y$20,15,FALSE),0)</f>
        <v>0</v>
      </c>
      <c r="AI5" s="11">
        <f t="shared" ref="AI5:AI20" si="10">IFERROR(VLOOKUP(AA5,$A$3:$Y$20,16,FALSE),0)</f>
        <v>0</v>
      </c>
      <c r="AJ5" s="11">
        <f t="shared" ref="AJ5:AJ20" si="11">IFERROR(VLOOKUP(AA5,$A$3:$Y$20,24,FALSE),0)</f>
        <v>0</v>
      </c>
      <c r="AK5" s="11">
        <f t="shared" ref="AK5:AK20" si="12">IFERROR(VLOOKUP(AA5,$A$3:$Y$20,18,FALSE),0)</f>
        <v>0</v>
      </c>
      <c r="AL5" s="11">
        <f t="shared" ref="AL5:AL20" si="13">IFERROR(VLOOKUP(AA5,$A$3:$Y$20,19,FALSE),0)</f>
        <v>0</v>
      </c>
      <c r="AM5" s="11">
        <f t="shared" ref="AM5:AM20" si="14">IFERROR(VLOOKUP(AA5,$A$3:$Y$20,25,FALSE),0)</f>
        <v>0</v>
      </c>
    </row>
    <row r="6" spans="1:39" x14ac:dyDescent="0.4">
      <c r="A6" t="s">
        <v>18</v>
      </c>
      <c r="C6">
        <v>372.3</v>
      </c>
      <c r="D6">
        <v>962.2</v>
      </c>
      <c r="E6">
        <v>10783</v>
      </c>
      <c r="F6">
        <v>308.60000000000002</v>
      </c>
      <c r="G6">
        <v>57.5</v>
      </c>
      <c r="H6">
        <v>736</v>
      </c>
      <c r="I6">
        <v>325</v>
      </c>
      <c r="J6">
        <v>793.6</v>
      </c>
      <c r="K6">
        <v>2593</v>
      </c>
      <c r="L6">
        <v>355.3</v>
      </c>
      <c r="M6">
        <v>1045</v>
      </c>
      <c r="N6">
        <v>1909</v>
      </c>
      <c r="O6">
        <v>371.1</v>
      </c>
      <c r="P6">
        <v>1125.5</v>
      </c>
      <c r="Q6">
        <v>1452</v>
      </c>
      <c r="R6">
        <v>422.1</v>
      </c>
      <c r="S6">
        <v>1135.0999999999999</v>
      </c>
      <c r="T6">
        <v>4094</v>
      </c>
      <c r="V6">
        <f t="shared" si="0"/>
        <v>4693.6000000000004</v>
      </c>
      <c r="W6">
        <f t="shared" si="1"/>
        <v>5308.6</v>
      </c>
      <c r="X6">
        <f t="shared" si="2"/>
        <v>5578.7000000000007</v>
      </c>
      <c r="Y6">
        <f t="shared" ref="Y6:Y20" si="15">R6*12+S6</f>
        <v>6200.3000000000011</v>
      </c>
      <c r="AA6">
        <f t="shared" ref="AA6:AA20" si="16">IF($F$1=A6,A6,0)</f>
        <v>0</v>
      </c>
      <c r="AB6" s="11">
        <f t="shared" si="3"/>
        <v>0</v>
      </c>
      <c r="AC6" s="11">
        <f t="shared" si="4"/>
        <v>0</v>
      </c>
      <c r="AD6" s="11">
        <f t="shared" si="5"/>
        <v>0</v>
      </c>
      <c r="AE6" s="11">
        <f t="shared" si="6"/>
        <v>0</v>
      </c>
      <c r="AF6" s="11">
        <f t="shared" si="7"/>
        <v>0</v>
      </c>
      <c r="AG6" s="11">
        <f t="shared" si="8"/>
        <v>0</v>
      </c>
      <c r="AH6" s="11">
        <f t="shared" si="9"/>
        <v>0</v>
      </c>
      <c r="AI6" s="11">
        <f t="shared" si="10"/>
        <v>0</v>
      </c>
      <c r="AJ6" s="11">
        <f t="shared" si="11"/>
        <v>0</v>
      </c>
      <c r="AK6" s="11">
        <f t="shared" si="12"/>
        <v>0</v>
      </c>
      <c r="AL6" s="11">
        <f t="shared" si="13"/>
        <v>0</v>
      </c>
      <c r="AM6" s="11">
        <f t="shared" si="14"/>
        <v>0</v>
      </c>
    </row>
    <row r="7" spans="1:39" x14ac:dyDescent="0.4">
      <c r="A7" t="s">
        <v>19</v>
      </c>
      <c r="C7">
        <v>304.5</v>
      </c>
      <c r="D7">
        <v>920.9</v>
      </c>
      <c r="E7">
        <v>1576</v>
      </c>
      <c r="F7">
        <v>274.5</v>
      </c>
      <c r="G7">
        <v>328.4</v>
      </c>
      <c r="H7">
        <v>85</v>
      </c>
      <c r="I7">
        <v>269.5</v>
      </c>
      <c r="J7">
        <v>641.79999999999995</v>
      </c>
      <c r="K7">
        <v>324</v>
      </c>
      <c r="L7">
        <v>287.89999999999998</v>
      </c>
      <c r="M7">
        <v>866.5</v>
      </c>
      <c r="N7">
        <v>367</v>
      </c>
      <c r="O7">
        <v>322.10000000000002</v>
      </c>
      <c r="P7">
        <v>1006.8</v>
      </c>
      <c r="Q7">
        <v>210</v>
      </c>
      <c r="R7">
        <v>332</v>
      </c>
      <c r="S7">
        <v>1162.8</v>
      </c>
      <c r="T7">
        <v>589</v>
      </c>
      <c r="V7">
        <f t="shared" si="0"/>
        <v>3875.8</v>
      </c>
      <c r="W7">
        <f t="shared" si="1"/>
        <v>4321.2999999999993</v>
      </c>
      <c r="X7">
        <f t="shared" si="2"/>
        <v>4872</v>
      </c>
      <c r="Y7">
        <f t="shared" si="15"/>
        <v>5146.8</v>
      </c>
      <c r="AA7">
        <f t="shared" si="16"/>
        <v>0</v>
      </c>
      <c r="AB7" s="11">
        <f t="shared" si="3"/>
        <v>0</v>
      </c>
      <c r="AC7" s="11">
        <f t="shared" si="4"/>
        <v>0</v>
      </c>
      <c r="AD7" s="11">
        <f t="shared" si="5"/>
        <v>0</v>
      </c>
      <c r="AE7" s="11">
        <f t="shared" si="6"/>
        <v>0</v>
      </c>
      <c r="AF7" s="11">
        <f t="shared" si="7"/>
        <v>0</v>
      </c>
      <c r="AG7" s="11">
        <f t="shared" si="8"/>
        <v>0</v>
      </c>
      <c r="AH7" s="11">
        <f t="shared" si="9"/>
        <v>0</v>
      </c>
      <c r="AI7" s="11">
        <f t="shared" si="10"/>
        <v>0</v>
      </c>
      <c r="AJ7" s="11">
        <f t="shared" si="11"/>
        <v>0</v>
      </c>
      <c r="AK7" s="11">
        <f t="shared" si="12"/>
        <v>0</v>
      </c>
      <c r="AL7" s="11">
        <f t="shared" si="13"/>
        <v>0</v>
      </c>
      <c r="AM7" s="11">
        <f t="shared" si="14"/>
        <v>0</v>
      </c>
    </row>
    <row r="8" spans="1:39" x14ac:dyDescent="0.4">
      <c r="A8" t="s">
        <v>21</v>
      </c>
      <c r="C8">
        <v>312.60000000000002</v>
      </c>
      <c r="D8">
        <v>854.6</v>
      </c>
      <c r="E8">
        <v>86181</v>
      </c>
      <c r="F8">
        <v>249.8</v>
      </c>
      <c r="G8">
        <v>88.8</v>
      </c>
      <c r="H8">
        <v>5033</v>
      </c>
      <c r="I8">
        <v>276.10000000000002</v>
      </c>
      <c r="J8">
        <v>696.5</v>
      </c>
      <c r="K8">
        <v>16229</v>
      </c>
      <c r="L8">
        <v>295.10000000000002</v>
      </c>
      <c r="M8">
        <v>792.8</v>
      </c>
      <c r="N8">
        <v>14066</v>
      </c>
      <c r="O8">
        <v>311.39999999999998</v>
      </c>
      <c r="P8">
        <v>915.4</v>
      </c>
      <c r="Q8">
        <v>11147</v>
      </c>
      <c r="R8">
        <v>342.1</v>
      </c>
      <c r="S8">
        <v>1021.2</v>
      </c>
      <c r="T8">
        <v>39705</v>
      </c>
      <c r="V8">
        <f t="shared" si="0"/>
        <v>4009.7000000000003</v>
      </c>
      <c r="W8">
        <f t="shared" si="1"/>
        <v>4334</v>
      </c>
      <c r="X8">
        <f t="shared" si="2"/>
        <v>4652.2</v>
      </c>
      <c r="Y8">
        <f t="shared" si="15"/>
        <v>5126.4000000000005</v>
      </c>
      <c r="AA8">
        <f t="shared" si="16"/>
        <v>0</v>
      </c>
      <c r="AB8" s="11">
        <f t="shared" si="3"/>
        <v>0</v>
      </c>
      <c r="AC8" s="11">
        <f t="shared" si="4"/>
        <v>0</v>
      </c>
      <c r="AD8" s="11">
        <f t="shared" si="5"/>
        <v>0</v>
      </c>
      <c r="AE8" s="11">
        <f t="shared" si="6"/>
        <v>0</v>
      </c>
      <c r="AF8" s="11">
        <f t="shared" si="7"/>
        <v>0</v>
      </c>
      <c r="AG8" s="11">
        <f t="shared" si="8"/>
        <v>0</v>
      </c>
      <c r="AH8" s="11">
        <f t="shared" si="9"/>
        <v>0</v>
      </c>
      <c r="AI8" s="11">
        <f t="shared" si="10"/>
        <v>0</v>
      </c>
      <c r="AJ8" s="11">
        <f t="shared" si="11"/>
        <v>0</v>
      </c>
      <c r="AK8" s="11">
        <f t="shared" si="12"/>
        <v>0</v>
      </c>
      <c r="AL8" s="11">
        <f t="shared" si="13"/>
        <v>0</v>
      </c>
      <c r="AM8" s="11">
        <f t="shared" si="14"/>
        <v>0</v>
      </c>
    </row>
    <row r="9" spans="1:39" x14ac:dyDescent="0.4">
      <c r="A9" t="s">
        <v>22</v>
      </c>
      <c r="C9">
        <v>266.8</v>
      </c>
      <c r="D9">
        <v>626.79999999999995</v>
      </c>
      <c r="E9">
        <v>15539</v>
      </c>
      <c r="F9">
        <v>218.7</v>
      </c>
      <c r="G9">
        <v>55.9</v>
      </c>
      <c r="H9">
        <v>514</v>
      </c>
      <c r="I9">
        <v>242.7</v>
      </c>
      <c r="J9">
        <v>517.9</v>
      </c>
      <c r="K9">
        <v>1549</v>
      </c>
      <c r="L9">
        <v>260.8</v>
      </c>
      <c r="M9">
        <v>583.9</v>
      </c>
      <c r="N9">
        <v>1521</v>
      </c>
      <c r="O9">
        <v>260.10000000000002</v>
      </c>
      <c r="P9">
        <v>658.7</v>
      </c>
      <c r="Q9">
        <v>1651</v>
      </c>
      <c r="R9">
        <v>274.7</v>
      </c>
      <c r="S9">
        <v>672.9</v>
      </c>
      <c r="T9">
        <v>10305</v>
      </c>
      <c r="V9">
        <f t="shared" si="0"/>
        <v>3430.2999999999997</v>
      </c>
      <c r="W9">
        <f t="shared" si="1"/>
        <v>3713.5000000000005</v>
      </c>
      <c r="X9">
        <f t="shared" si="2"/>
        <v>3779.9000000000005</v>
      </c>
      <c r="Y9">
        <f t="shared" si="15"/>
        <v>3969.2999999999997</v>
      </c>
      <c r="AA9">
        <f t="shared" si="16"/>
        <v>0</v>
      </c>
      <c r="AB9" s="11">
        <f t="shared" si="3"/>
        <v>0</v>
      </c>
      <c r="AC9" s="11">
        <f t="shared" si="4"/>
        <v>0</v>
      </c>
      <c r="AD9" s="11">
        <f t="shared" si="5"/>
        <v>0</v>
      </c>
      <c r="AE9" s="11">
        <f t="shared" si="6"/>
        <v>0</v>
      </c>
      <c r="AF9" s="11">
        <f t="shared" si="7"/>
        <v>0</v>
      </c>
      <c r="AG9" s="11">
        <f t="shared" si="8"/>
        <v>0</v>
      </c>
      <c r="AH9" s="11">
        <f t="shared" si="9"/>
        <v>0</v>
      </c>
      <c r="AI9" s="11">
        <f t="shared" si="10"/>
        <v>0</v>
      </c>
      <c r="AJ9" s="11">
        <f t="shared" si="11"/>
        <v>0</v>
      </c>
      <c r="AK9" s="11">
        <f t="shared" si="12"/>
        <v>0</v>
      </c>
      <c r="AL9" s="11">
        <f t="shared" si="13"/>
        <v>0</v>
      </c>
      <c r="AM9" s="11">
        <f t="shared" si="14"/>
        <v>0</v>
      </c>
    </row>
    <row r="10" spans="1:39" x14ac:dyDescent="0.4">
      <c r="A10" t="s">
        <v>23</v>
      </c>
      <c r="C10">
        <v>342.5</v>
      </c>
      <c r="D10">
        <v>997.9</v>
      </c>
      <c r="E10">
        <v>5793</v>
      </c>
      <c r="F10">
        <v>245.7</v>
      </c>
      <c r="G10">
        <v>146.19999999999999</v>
      </c>
      <c r="H10">
        <v>227</v>
      </c>
      <c r="I10">
        <v>259.89999999999998</v>
      </c>
      <c r="J10">
        <v>738.9</v>
      </c>
      <c r="K10">
        <v>765</v>
      </c>
      <c r="L10">
        <v>288.8</v>
      </c>
      <c r="M10">
        <v>925.2</v>
      </c>
      <c r="N10">
        <v>845</v>
      </c>
      <c r="O10">
        <v>318.3</v>
      </c>
      <c r="P10">
        <v>928.2</v>
      </c>
      <c r="Q10">
        <v>867</v>
      </c>
      <c r="R10">
        <v>391.6</v>
      </c>
      <c r="S10">
        <v>1164.2</v>
      </c>
      <c r="T10">
        <v>3089</v>
      </c>
      <c r="V10">
        <f t="shared" si="0"/>
        <v>3857.7</v>
      </c>
      <c r="W10">
        <f t="shared" si="1"/>
        <v>4390.8</v>
      </c>
      <c r="X10">
        <f t="shared" si="2"/>
        <v>4747.8</v>
      </c>
      <c r="Y10">
        <f t="shared" si="15"/>
        <v>5863.4000000000005</v>
      </c>
      <c r="AA10" t="str">
        <f t="shared" si="16"/>
        <v>診療放射線技師</v>
      </c>
      <c r="AB10" s="11">
        <f t="shared" si="3"/>
        <v>259.89999999999998</v>
      </c>
      <c r="AC10" s="11">
        <f t="shared" si="4"/>
        <v>738.9</v>
      </c>
      <c r="AD10" s="11">
        <f t="shared" si="5"/>
        <v>3857.7</v>
      </c>
      <c r="AE10" s="11">
        <f t="shared" si="6"/>
        <v>288.8</v>
      </c>
      <c r="AF10" s="11">
        <f t="shared" si="7"/>
        <v>925.2</v>
      </c>
      <c r="AG10" s="11">
        <f t="shared" si="8"/>
        <v>4390.8</v>
      </c>
      <c r="AH10" s="11">
        <f t="shared" si="9"/>
        <v>318.3</v>
      </c>
      <c r="AI10" s="11">
        <f t="shared" si="10"/>
        <v>928.2</v>
      </c>
      <c r="AJ10" s="11">
        <f t="shared" si="11"/>
        <v>4747.8</v>
      </c>
      <c r="AK10" s="11">
        <f t="shared" si="12"/>
        <v>391.6</v>
      </c>
      <c r="AL10" s="11">
        <f t="shared" si="13"/>
        <v>1164.2</v>
      </c>
      <c r="AM10" s="11">
        <f t="shared" si="14"/>
        <v>5863.4000000000005</v>
      </c>
    </row>
    <row r="11" spans="1:39" x14ac:dyDescent="0.4">
      <c r="A11" t="s">
        <v>24</v>
      </c>
      <c r="C11">
        <v>308.5</v>
      </c>
      <c r="D11">
        <v>911</v>
      </c>
      <c r="E11">
        <v>8208</v>
      </c>
      <c r="F11">
        <v>224.9</v>
      </c>
      <c r="G11">
        <v>103.9</v>
      </c>
      <c r="H11">
        <v>443</v>
      </c>
      <c r="I11">
        <v>251.9</v>
      </c>
      <c r="J11">
        <v>722.6</v>
      </c>
      <c r="K11">
        <v>1441</v>
      </c>
      <c r="L11">
        <v>266.8</v>
      </c>
      <c r="M11">
        <v>772.6</v>
      </c>
      <c r="N11">
        <v>1334</v>
      </c>
      <c r="O11">
        <v>293.89999999999998</v>
      </c>
      <c r="P11">
        <v>955.2</v>
      </c>
      <c r="Q11">
        <v>1134</v>
      </c>
      <c r="R11">
        <v>358</v>
      </c>
      <c r="S11">
        <v>1108.9000000000001</v>
      </c>
      <c r="T11">
        <v>3856</v>
      </c>
      <c r="V11">
        <f t="shared" si="0"/>
        <v>3745.4</v>
      </c>
      <c r="W11">
        <f t="shared" si="1"/>
        <v>3974.2000000000003</v>
      </c>
      <c r="X11">
        <f t="shared" si="2"/>
        <v>4482</v>
      </c>
      <c r="Y11">
        <f t="shared" si="15"/>
        <v>5404.9</v>
      </c>
      <c r="AA11">
        <f t="shared" si="16"/>
        <v>0</v>
      </c>
      <c r="AB11" s="11">
        <f t="shared" si="3"/>
        <v>0</v>
      </c>
      <c r="AC11" s="11">
        <f t="shared" si="4"/>
        <v>0</v>
      </c>
      <c r="AD11" s="11">
        <f t="shared" si="5"/>
        <v>0</v>
      </c>
      <c r="AE11" s="11">
        <f t="shared" si="6"/>
        <v>0</v>
      </c>
      <c r="AF11" s="11">
        <f t="shared" si="7"/>
        <v>0</v>
      </c>
      <c r="AG11" s="11">
        <f t="shared" si="8"/>
        <v>0</v>
      </c>
      <c r="AH11" s="11">
        <f t="shared" si="9"/>
        <v>0</v>
      </c>
      <c r="AI11" s="11">
        <f t="shared" si="10"/>
        <v>0</v>
      </c>
      <c r="AJ11" s="11">
        <f t="shared" si="11"/>
        <v>0</v>
      </c>
      <c r="AK11" s="11">
        <f t="shared" si="12"/>
        <v>0</v>
      </c>
      <c r="AL11" s="11">
        <f t="shared" si="13"/>
        <v>0</v>
      </c>
      <c r="AM11" s="11">
        <f t="shared" si="14"/>
        <v>0</v>
      </c>
    </row>
    <row r="12" spans="1:39" x14ac:dyDescent="0.4">
      <c r="A12" t="s">
        <v>25</v>
      </c>
      <c r="C12">
        <v>284.8</v>
      </c>
      <c r="D12">
        <v>713.4</v>
      </c>
      <c r="E12">
        <v>23267</v>
      </c>
      <c r="F12">
        <v>234.3</v>
      </c>
      <c r="G12">
        <v>46.5</v>
      </c>
      <c r="H12">
        <v>1386</v>
      </c>
      <c r="I12">
        <v>249.7</v>
      </c>
      <c r="J12">
        <v>590.4</v>
      </c>
      <c r="K12">
        <v>5651</v>
      </c>
      <c r="L12">
        <v>268.3</v>
      </c>
      <c r="M12">
        <v>687.3</v>
      </c>
      <c r="N12">
        <v>6059</v>
      </c>
      <c r="O12">
        <v>291.89999999999998</v>
      </c>
      <c r="P12">
        <v>773.5</v>
      </c>
      <c r="Q12">
        <v>4484</v>
      </c>
      <c r="R12">
        <v>344.2</v>
      </c>
      <c r="S12">
        <v>978.5</v>
      </c>
      <c r="T12">
        <v>5686</v>
      </c>
      <c r="V12">
        <f t="shared" si="0"/>
        <v>3586.7999999999997</v>
      </c>
      <c r="W12">
        <f t="shared" si="1"/>
        <v>3906.9000000000005</v>
      </c>
      <c r="X12">
        <f t="shared" si="2"/>
        <v>4276.2999999999993</v>
      </c>
      <c r="Y12">
        <f t="shared" si="15"/>
        <v>5108.8999999999996</v>
      </c>
      <c r="AA12">
        <f t="shared" si="16"/>
        <v>0</v>
      </c>
      <c r="AB12" s="11">
        <f t="shared" si="3"/>
        <v>0</v>
      </c>
      <c r="AC12" s="11">
        <f t="shared" si="4"/>
        <v>0</v>
      </c>
      <c r="AD12" s="11">
        <f t="shared" si="5"/>
        <v>0</v>
      </c>
      <c r="AE12" s="11">
        <f t="shared" si="6"/>
        <v>0</v>
      </c>
      <c r="AF12" s="11">
        <f t="shared" si="7"/>
        <v>0</v>
      </c>
      <c r="AG12" s="11">
        <f t="shared" si="8"/>
        <v>0</v>
      </c>
      <c r="AH12" s="11">
        <f t="shared" si="9"/>
        <v>0</v>
      </c>
      <c r="AI12" s="11">
        <f t="shared" si="10"/>
        <v>0</v>
      </c>
      <c r="AJ12" s="11">
        <f t="shared" si="11"/>
        <v>0</v>
      </c>
      <c r="AK12" s="11">
        <f t="shared" si="12"/>
        <v>0</v>
      </c>
      <c r="AL12" s="11">
        <f t="shared" si="13"/>
        <v>0</v>
      </c>
      <c r="AM12" s="11">
        <f t="shared" si="14"/>
        <v>0</v>
      </c>
    </row>
    <row r="13" spans="1:39" x14ac:dyDescent="0.4">
      <c r="A13" t="s">
        <v>26</v>
      </c>
      <c r="C13">
        <v>267.7</v>
      </c>
      <c r="D13">
        <v>523.29999999999995</v>
      </c>
      <c r="E13">
        <v>4844</v>
      </c>
      <c r="F13">
        <v>232.1</v>
      </c>
      <c r="G13">
        <v>26.3</v>
      </c>
      <c r="H13">
        <v>544</v>
      </c>
      <c r="I13">
        <v>245.5</v>
      </c>
      <c r="J13">
        <v>425.4</v>
      </c>
      <c r="K13">
        <v>1415</v>
      </c>
      <c r="L13">
        <v>267.5</v>
      </c>
      <c r="M13">
        <v>519</v>
      </c>
      <c r="N13">
        <v>845</v>
      </c>
      <c r="O13">
        <v>262.3</v>
      </c>
      <c r="P13">
        <v>512.70000000000005</v>
      </c>
      <c r="Q13">
        <v>544</v>
      </c>
      <c r="R13">
        <v>303.8</v>
      </c>
      <c r="S13">
        <v>803.1</v>
      </c>
      <c r="T13">
        <v>1496</v>
      </c>
      <c r="V13">
        <f t="shared" si="0"/>
        <v>3371.4</v>
      </c>
      <c r="W13">
        <f t="shared" si="1"/>
        <v>3729</v>
      </c>
      <c r="X13">
        <f t="shared" si="2"/>
        <v>3660.3</v>
      </c>
      <c r="Y13">
        <f t="shared" si="15"/>
        <v>4448.7000000000007</v>
      </c>
      <c r="AA13">
        <f t="shared" si="16"/>
        <v>0</v>
      </c>
      <c r="AB13" s="11">
        <f t="shared" si="3"/>
        <v>0</v>
      </c>
      <c r="AC13" s="11">
        <f t="shared" si="4"/>
        <v>0</v>
      </c>
      <c r="AD13" s="11">
        <f t="shared" si="5"/>
        <v>0</v>
      </c>
      <c r="AE13" s="11">
        <f t="shared" si="6"/>
        <v>0</v>
      </c>
      <c r="AF13" s="11">
        <f t="shared" si="7"/>
        <v>0</v>
      </c>
      <c r="AG13" s="11">
        <f t="shared" si="8"/>
        <v>0</v>
      </c>
      <c r="AH13" s="11">
        <f t="shared" si="9"/>
        <v>0</v>
      </c>
      <c r="AI13" s="11">
        <f t="shared" si="10"/>
        <v>0</v>
      </c>
      <c r="AJ13" s="11">
        <f t="shared" si="11"/>
        <v>0</v>
      </c>
      <c r="AK13" s="11">
        <f t="shared" si="12"/>
        <v>0</v>
      </c>
      <c r="AL13" s="11">
        <f t="shared" si="13"/>
        <v>0</v>
      </c>
      <c r="AM13" s="11">
        <f t="shared" si="14"/>
        <v>0</v>
      </c>
    </row>
    <row r="14" spans="1:39" x14ac:dyDescent="0.4">
      <c r="A14" t="s">
        <v>27</v>
      </c>
      <c r="C14">
        <v>294</v>
      </c>
      <c r="D14">
        <v>509</v>
      </c>
      <c r="E14">
        <v>1424</v>
      </c>
      <c r="F14">
        <v>220.5</v>
      </c>
      <c r="G14">
        <v>0.3</v>
      </c>
      <c r="H14">
        <v>100</v>
      </c>
      <c r="I14">
        <v>250.2</v>
      </c>
      <c r="J14">
        <v>405.2</v>
      </c>
      <c r="K14">
        <v>228</v>
      </c>
      <c r="L14">
        <v>252.2</v>
      </c>
      <c r="M14">
        <v>408.8</v>
      </c>
      <c r="N14">
        <v>326</v>
      </c>
      <c r="O14">
        <v>266.3</v>
      </c>
      <c r="P14">
        <v>469.6</v>
      </c>
      <c r="Q14">
        <v>163</v>
      </c>
      <c r="R14">
        <v>352.7</v>
      </c>
      <c r="S14">
        <v>696.8</v>
      </c>
      <c r="T14">
        <v>606</v>
      </c>
      <c r="V14">
        <f t="shared" si="0"/>
        <v>3407.5999999999995</v>
      </c>
      <c r="W14">
        <f t="shared" si="1"/>
        <v>3435.2</v>
      </c>
      <c r="X14">
        <f t="shared" si="2"/>
        <v>3665.2000000000003</v>
      </c>
      <c r="Y14">
        <f t="shared" si="15"/>
        <v>4929.2</v>
      </c>
      <c r="AA14">
        <f t="shared" si="16"/>
        <v>0</v>
      </c>
      <c r="AB14" s="11">
        <f t="shared" si="3"/>
        <v>0</v>
      </c>
      <c r="AC14" s="11">
        <f t="shared" si="4"/>
        <v>0</v>
      </c>
      <c r="AD14" s="11">
        <f t="shared" si="5"/>
        <v>0</v>
      </c>
      <c r="AE14" s="11">
        <f t="shared" si="6"/>
        <v>0</v>
      </c>
      <c r="AF14" s="11">
        <f t="shared" si="7"/>
        <v>0</v>
      </c>
      <c r="AG14" s="11">
        <f t="shared" si="8"/>
        <v>0</v>
      </c>
      <c r="AH14" s="11">
        <f t="shared" si="9"/>
        <v>0</v>
      </c>
      <c r="AI14" s="11">
        <f t="shared" si="10"/>
        <v>0</v>
      </c>
      <c r="AJ14" s="11">
        <f t="shared" si="11"/>
        <v>0</v>
      </c>
      <c r="AK14" s="11">
        <f t="shared" si="12"/>
        <v>0</v>
      </c>
      <c r="AL14" s="11">
        <f t="shared" si="13"/>
        <v>0</v>
      </c>
      <c r="AM14" s="11">
        <f t="shared" si="14"/>
        <v>0</v>
      </c>
    </row>
    <row r="15" spans="1:39" x14ac:dyDescent="0.4">
      <c r="A15" t="s">
        <v>28</v>
      </c>
      <c r="C15">
        <v>244.7</v>
      </c>
      <c r="D15">
        <v>609.6</v>
      </c>
      <c r="E15">
        <v>10719</v>
      </c>
      <c r="F15">
        <v>207.6</v>
      </c>
      <c r="G15">
        <v>55.2</v>
      </c>
      <c r="H15">
        <v>816</v>
      </c>
      <c r="I15">
        <v>218.6</v>
      </c>
      <c r="J15">
        <v>507.7</v>
      </c>
      <c r="K15">
        <v>2656</v>
      </c>
      <c r="L15">
        <v>234.7</v>
      </c>
      <c r="M15">
        <v>591.1</v>
      </c>
      <c r="N15">
        <v>2329</v>
      </c>
      <c r="O15">
        <v>245</v>
      </c>
      <c r="P15">
        <v>647.6</v>
      </c>
      <c r="Q15">
        <v>1493</v>
      </c>
      <c r="R15">
        <v>280.39999999999998</v>
      </c>
      <c r="S15">
        <v>816.6</v>
      </c>
      <c r="T15">
        <v>3425</v>
      </c>
      <c r="V15">
        <f t="shared" si="0"/>
        <v>3130.8999999999996</v>
      </c>
      <c r="W15">
        <f t="shared" si="1"/>
        <v>3407.4999999999995</v>
      </c>
      <c r="X15">
        <f t="shared" si="2"/>
        <v>3587.6</v>
      </c>
      <c r="Y15">
        <f t="shared" si="15"/>
        <v>4181.3999999999996</v>
      </c>
      <c r="AA15">
        <f t="shared" si="16"/>
        <v>0</v>
      </c>
      <c r="AB15" s="11">
        <f t="shared" si="3"/>
        <v>0</v>
      </c>
      <c r="AC15" s="11">
        <f t="shared" si="4"/>
        <v>0</v>
      </c>
      <c r="AD15" s="11">
        <f t="shared" si="5"/>
        <v>0</v>
      </c>
      <c r="AE15" s="11">
        <f t="shared" si="6"/>
        <v>0</v>
      </c>
      <c r="AF15" s="11">
        <f t="shared" si="7"/>
        <v>0</v>
      </c>
      <c r="AG15" s="11">
        <f t="shared" si="8"/>
        <v>0</v>
      </c>
      <c r="AH15" s="11">
        <f t="shared" si="9"/>
        <v>0</v>
      </c>
      <c r="AI15" s="11">
        <f t="shared" si="10"/>
        <v>0</v>
      </c>
      <c r="AJ15" s="11">
        <f t="shared" si="11"/>
        <v>0</v>
      </c>
      <c r="AK15" s="11">
        <f t="shared" si="12"/>
        <v>0</v>
      </c>
      <c r="AL15" s="11">
        <f t="shared" si="13"/>
        <v>0</v>
      </c>
      <c r="AM15" s="11">
        <f t="shared" si="14"/>
        <v>0</v>
      </c>
    </row>
    <row r="16" spans="1:39" x14ac:dyDescent="0.4">
      <c r="A16" t="s">
        <v>29</v>
      </c>
      <c r="C16">
        <v>250.3</v>
      </c>
      <c r="D16">
        <v>744</v>
      </c>
      <c r="E16">
        <v>24209</v>
      </c>
      <c r="F16">
        <v>213.4</v>
      </c>
      <c r="G16">
        <v>87.8</v>
      </c>
      <c r="H16">
        <v>1627</v>
      </c>
      <c r="I16">
        <v>226.3</v>
      </c>
      <c r="J16">
        <v>614.5</v>
      </c>
      <c r="K16">
        <v>5963</v>
      </c>
      <c r="L16">
        <v>237.6</v>
      </c>
      <c r="M16">
        <v>723.6</v>
      </c>
      <c r="N16">
        <v>4988</v>
      </c>
      <c r="O16">
        <v>251.7</v>
      </c>
      <c r="P16">
        <v>795.4</v>
      </c>
      <c r="Q16">
        <v>3953</v>
      </c>
      <c r="R16">
        <v>284.39999999999998</v>
      </c>
      <c r="S16">
        <v>970.3</v>
      </c>
      <c r="T16">
        <v>7678</v>
      </c>
      <c r="V16">
        <f t="shared" si="0"/>
        <v>3330.1000000000004</v>
      </c>
      <c r="W16">
        <f t="shared" si="1"/>
        <v>3574.7999999999997</v>
      </c>
      <c r="X16">
        <f t="shared" si="2"/>
        <v>3815.7999999999997</v>
      </c>
      <c r="Y16">
        <f t="shared" si="15"/>
        <v>4383.0999999999995</v>
      </c>
      <c r="AA16">
        <f t="shared" si="16"/>
        <v>0</v>
      </c>
      <c r="AB16" s="11">
        <f t="shared" si="3"/>
        <v>0</v>
      </c>
      <c r="AC16" s="11">
        <f t="shared" si="4"/>
        <v>0</v>
      </c>
      <c r="AD16" s="11">
        <f t="shared" si="5"/>
        <v>0</v>
      </c>
      <c r="AE16" s="11">
        <f t="shared" si="6"/>
        <v>0</v>
      </c>
      <c r="AF16" s="11">
        <f t="shared" si="7"/>
        <v>0</v>
      </c>
      <c r="AG16" s="11">
        <f t="shared" si="8"/>
        <v>0</v>
      </c>
      <c r="AH16" s="11">
        <f t="shared" si="9"/>
        <v>0</v>
      </c>
      <c r="AI16" s="11">
        <f t="shared" si="10"/>
        <v>0</v>
      </c>
      <c r="AJ16" s="11">
        <f t="shared" si="11"/>
        <v>0</v>
      </c>
      <c r="AK16" s="11">
        <f t="shared" si="12"/>
        <v>0</v>
      </c>
      <c r="AL16" s="11">
        <f t="shared" si="13"/>
        <v>0</v>
      </c>
      <c r="AM16" s="11">
        <f t="shared" si="14"/>
        <v>0</v>
      </c>
    </row>
    <row r="17" spans="1:39" x14ac:dyDescent="0.4">
      <c r="A17" t="s">
        <v>30</v>
      </c>
      <c r="C17">
        <v>277.7</v>
      </c>
      <c r="D17">
        <v>648.5</v>
      </c>
      <c r="E17">
        <v>9294</v>
      </c>
      <c r="F17">
        <v>247.5</v>
      </c>
      <c r="G17">
        <v>309.60000000000002</v>
      </c>
      <c r="H17">
        <v>272</v>
      </c>
      <c r="I17">
        <v>255.2</v>
      </c>
      <c r="J17">
        <v>554.5</v>
      </c>
      <c r="K17">
        <v>1487</v>
      </c>
      <c r="L17">
        <v>268.60000000000002</v>
      </c>
      <c r="M17">
        <v>630.20000000000005</v>
      </c>
      <c r="N17">
        <v>2046</v>
      </c>
      <c r="O17">
        <v>269.2</v>
      </c>
      <c r="P17">
        <v>633.1</v>
      </c>
      <c r="Q17">
        <v>2001</v>
      </c>
      <c r="R17">
        <v>299.8</v>
      </c>
      <c r="S17">
        <v>734.7</v>
      </c>
      <c r="T17">
        <v>3489</v>
      </c>
      <c r="V17">
        <f t="shared" si="0"/>
        <v>3616.8999999999996</v>
      </c>
      <c r="W17">
        <f t="shared" si="1"/>
        <v>3853.4000000000005</v>
      </c>
      <c r="X17">
        <f t="shared" si="2"/>
        <v>3863.4999999999995</v>
      </c>
      <c r="Y17">
        <f t="shared" si="15"/>
        <v>4332.3</v>
      </c>
      <c r="AA17">
        <f>IF($F$1=A17,A17,0)</f>
        <v>0</v>
      </c>
      <c r="AB17" s="11">
        <f t="shared" si="3"/>
        <v>0</v>
      </c>
      <c r="AC17" s="11">
        <f t="shared" si="4"/>
        <v>0</v>
      </c>
      <c r="AD17" s="11">
        <f t="shared" si="5"/>
        <v>0</v>
      </c>
      <c r="AE17" s="11">
        <f t="shared" si="6"/>
        <v>0</v>
      </c>
      <c r="AF17" s="11">
        <f t="shared" si="7"/>
        <v>0</v>
      </c>
      <c r="AG17" s="11">
        <f t="shared" si="8"/>
        <v>0</v>
      </c>
      <c r="AH17" s="11">
        <f t="shared" si="9"/>
        <v>0</v>
      </c>
      <c r="AI17" s="11">
        <f t="shared" si="10"/>
        <v>0</v>
      </c>
      <c r="AJ17" s="11">
        <f t="shared" si="11"/>
        <v>0</v>
      </c>
      <c r="AK17" s="11">
        <f t="shared" si="12"/>
        <v>0</v>
      </c>
      <c r="AL17" s="11">
        <f t="shared" si="13"/>
        <v>0</v>
      </c>
      <c r="AM17" s="11">
        <f t="shared" si="14"/>
        <v>0</v>
      </c>
    </row>
    <row r="18" spans="1:39" x14ac:dyDescent="0.4">
      <c r="A18" t="s">
        <v>31</v>
      </c>
      <c r="C18">
        <v>235.9</v>
      </c>
      <c r="D18">
        <v>520.79999999999995</v>
      </c>
      <c r="E18">
        <v>109056</v>
      </c>
      <c r="F18">
        <v>201.3</v>
      </c>
      <c r="G18">
        <v>95.8</v>
      </c>
      <c r="H18">
        <v>7524</v>
      </c>
      <c r="I18">
        <v>216.3</v>
      </c>
      <c r="J18">
        <v>415.1</v>
      </c>
      <c r="K18">
        <v>23255</v>
      </c>
      <c r="L18">
        <v>229.7</v>
      </c>
      <c r="M18">
        <v>514</v>
      </c>
      <c r="N18">
        <v>29945</v>
      </c>
      <c r="O18">
        <v>242.5</v>
      </c>
      <c r="P18">
        <v>575.5</v>
      </c>
      <c r="Q18">
        <v>21419</v>
      </c>
      <c r="R18">
        <v>264.10000000000002</v>
      </c>
      <c r="S18">
        <v>694.8</v>
      </c>
      <c r="T18">
        <v>26913</v>
      </c>
      <c r="V18">
        <f t="shared" si="0"/>
        <v>3010.7000000000003</v>
      </c>
      <c r="W18">
        <f t="shared" si="1"/>
        <v>3270.3999999999996</v>
      </c>
      <c r="X18">
        <f t="shared" si="2"/>
        <v>3485.5</v>
      </c>
      <c r="Y18">
        <f t="shared" si="15"/>
        <v>3864</v>
      </c>
      <c r="AA18">
        <f t="shared" si="16"/>
        <v>0</v>
      </c>
      <c r="AB18" s="11">
        <f t="shared" si="3"/>
        <v>0</v>
      </c>
      <c r="AC18" s="11">
        <f t="shared" si="4"/>
        <v>0</v>
      </c>
      <c r="AD18" s="11">
        <f t="shared" si="5"/>
        <v>0</v>
      </c>
      <c r="AE18" s="11">
        <f t="shared" si="6"/>
        <v>0</v>
      </c>
      <c r="AF18" s="11">
        <f t="shared" si="7"/>
        <v>0</v>
      </c>
      <c r="AG18" s="11">
        <f t="shared" si="8"/>
        <v>0</v>
      </c>
      <c r="AH18" s="11">
        <f t="shared" si="9"/>
        <v>0</v>
      </c>
      <c r="AI18" s="11">
        <f t="shared" si="10"/>
        <v>0</v>
      </c>
      <c r="AJ18" s="11">
        <f t="shared" si="11"/>
        <v>0</v>
      </c>
      <c r="AK18" s="11">
        <f t="shared" si="12"/>
        <v>0</v>
      </c>
      <c r="AL18" s="11">
        <f t="shared" si="13"/>
        <v>0</v>
      </c>
      <c r="AM18" s="11">
        <f t="shared" si="14"/>
        <v>0</v>
      </c>
    </row>
    <row r="19" spans="1:39" x14ac:dyDescent="0.4">
      <c r="A19" t="s">
        <v>32</v>
      </c>
      <c r="C19">
        <v>257.60000000000002</v>
      </c>
      <c r="D19">
        <v>430.5</v>
      </c>
      <c r="E19">
        <v>9277</v>
      </c>
      <c r="F19">
        <v>227.2</v>
      </c>
      <c r="G19">
        <v>63.5</v>
      </c>
      <c r="H19">
        <v>726</v>
      </c>
      <c r="I19">
        <v>244.4</v>
      </c>
      <c r="J19">
        <v>326.8</v>
      </c>
      <c r="K19">
        <v>1933</v>
      </c>
      <c r="L19">
        <v>262.3</v>
      </c>
      <c r="M19">
        <v>482.4</v>
      </c>
      <c r="N19">
        <v>2584</v>
      </c>
      <c r="O19">
        <v>258.89999999999998</v>
      </c>
      <c r="P19">
        <v>553</v>
      </c>
      <c r="Q19">
        <v>1588</v>
      </c>
      <c r="R19">
        <v>271.10000000000002</v>
      </c>
      <c r="S19">
        <v>487.2</v>
      </c>
      <c r="T19">
        <v>2446</v>
      </c>
      <c r="V19">
        <f t="shared" si="0"/>
        <v>3259.6000000000004</v>
      </c>
      <c r="W19">
        <f t="shared" si="1"/>
        <v>3630.0000000000005</v>
      </c>
      <c r="X19">
        <f t="shared" si="2"/>
        <v>3659.7999999999997</v>
      </c>
      <c r="Y19">
        <f t="shared" si="15"/>
        <v>3740.4</v>
      </c>
      <c r="AA19">
        <f t="shared" si="16"/>
        <v>0</v>
      </c>
      <c r="AB19" s="11">
        <f t="shared" si="3"/>
        <v>0</v>
      </c>
      <c r="AC19" s="11">
        <f t="shared" si="4"/>
        <v>0</v>
      </c>
      <c r="AD19" s="11">
        <f t="shared" si="5"/>
        <v>0</v>
      </c>
      <c r="AE19" s="11">
        <f t="shared" si="6"/>
        <v>0</v>
      </c>
      <c r="AF19" s="11">
        <f t="shared" si="7"/>
        <v>0</v>
      </c>
      <c r="AG19" s="11">
        <f t="shared" si="8"/>
        <v>0</v>
      </c>
      <c r="AH19" s="11">
        <f t="shared" si="9"/>
        <v>0</v>
      </c>
      <c r="AI19" s="11">
        <f t="shared" si="10"/>
        <v>0</v>
      </c>
      <c r="AJ19" s="11">
        <f t="shared" si="11"/>
        <v>0</v>
      </c>
      <c r="AK19" s="11">
        <f t="shared" si="12"/>
        <v>0</v>
      </c>
      <c r="AL19" s="11">
        <f t="shared" si="13"/>
        <v>0</v>
      </c>
      <c r="AM19" s="11">
        <f t="shared" si="14"/>
        <v>0</v>
      </c>
    </row>
    <row r="20" spans="1:39" x14ac:dyDescent="0.4">
      <c r="A20" t="s">
        <v>39</v>
      </c>
      <c r="C20">
        <v>203</v>
      </c>
      <c r="D20">
        <v>449.8</v>
      </c>
      <c r="E20">
        <v>12941</v>
      </c>
      <c r="F20">
        <v>186.5</v>
      </c>
      <c r="G20">
        <v>44.4</v>
      </c>
      <c r="H20">
        <v>1181</v>
      </c>
      <c r="I20">
        <v>195.6</v>
      </c>
      <c r="J20">
        <v>392.1</v>
      </c>
      <c r="K20">
        <v>2923</v>
      </c>
      <c r="L20">
        <v>201.1</v>
      </c>
      <c r="M20">
        <v>464</v>
      </c>
      <c r="N20">
        <v>2918</v>
      </c>
      <c r="O20">
        <v>209.1</v>
      </c>
      <c r="P20">
        <v>541.6</v>
      </c>
      <c r="Q20">
        <v>2251</v>
      </c>
      <c r="R20">
        <v>212.2</v>
      </c>
      <c r="S20">
        <v>558.5</v>
      </c>
      <c r="T20">
        <v>3669</v>
      </c>
      <c r="V20">
        <f t="shared" si="0"/>
        <v>2739.2999999999997</v>
      </c>
      <c r="W20">
        <f t="shared" si="1"/>
        <v>2877.2</v>
      </c>
      <c r="X20">
        <f t="shared" si="2"/>
        <v>3050.7999999999997</v>
      </c>
      <c r="Y20">
        <f t="shared" si="15"/>
        <v>3104.8999999999996</v>
      </c>
      <c r="AA20">
        <f t="shared" si="16"/>
        <v>0</v>
      </c>
      <c r="AB20" s="11">
        <f>IFERROR(VLOOKUP(AA20,$A$3:$Y$20,9,FALSE),0)</f>
        <v>0</v>
      </c>
      <c r="AC20" s="11">
        <f t="shared" si="4"/>
        <v>0</v>
      </c>
      <c r="AD20" s="11">
        <f t="shared" si="5"/>
        <v>0</v>
      </c>
      <c r="AE20" s="11">
        <f t="shared" si="6"/>
        <v>0</v>
      </c>
      <c r="AF20" s="11">
        <f t="shared" si="7"/>
        <v>0</v>
      </c>
      <c r="AG20" s="11">
        <f t="shared" si="8"/>
        <v>0</v>
      </c>
      <c r="AH20" s="11">
        <f t="shared" si="9"/>
        <v>0</v>
      </c>
      <c r="AI20" s="11">
        <f t="shared" si="10"/>
        <v>0</v>
      </c>
      <c r="AJ20" s="11">
        <f t="shared" si="11"/>
        <v>0</v>
      </c>
      <c r="AK20" s="11">
        <f t="shared" si="12"/>
        <v>0</v>
      </c>
      <c r="AL20" s="11">
        <f t="shared" si="13"/>
        <v>0</v>
      </c>
      <c r="AM20" s="11">
        <f t="shared" si="14"/>
        <v>0</v>
      </c>
    </row>
    <row r="21" spans="1:39" x14ac:dyDescent="0.4"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x14ac:dyDescent="0.4">
      <c r="AB22" s="11">
        <f>SUM(AB4:AB21)*1000</f>
        <v>259899.99999999997</v>
      </c>
      <c r="AC22" s="11">
        <f t="shared" ref="AC22:AM22" si="17">SUM(AC4:AC21)*1000</f>
        <v>738900</v>
      </c>
      <c r="AD22" s="11">
        <f t="shared" si="17"/>
        <v>3857700</v>
      </c>
      <c r="AE22" s="11">
        <f t="shared" si="17"/>
        <v>288800</v>
      </c>
      <c r="AF22" s="11">
        <f t="shared" si="17"/>
        <v>925200</v>
      </c>
      <c r="AG22" s="11">
        <f t="shared" si="17"/>
        <v>4390800</v>
      </c>
      <c r="AH22" s="11">
        <f t="shared" si="17"/>
        <v>318300</v>
      </c>
      <c r="AI22" s="11">
        <f t="shared" si="17"/>
        <v>928200</v>
      </c>
      <c r="AJ22" s="11">
        <f t="shared" si="17"/>
        <v>4747800</v>
      </c>
      <c r="AK22" s="11">
        <f t="shared" si="17"/>
        <v>391600</v>
      </c>
      <c r="AL22" s="11">
        <f t="shared" si="17"/>
        <v>1164200</v>
      </c>
      <c r="AM22" s="11">
        <f t="shared" si="17"/>
        <v>5863400.0000000009</v>
      </c>
    </row>
  </sheetData>
  <mergeCells count="1">
    <mergeCell ref="F1:J1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826B-6363-4078-A6C6-807352F63613}">
  <dimension ref="A1:T209"/>
  <sheetViews>
    <sheetView zoomScale="90" zoomScaleNormal="90" workbookViewId="0">
      <selection activeCell="A3" sqref="A3"/>
    </sheetView>
  </sheetViews>
  <sheetFormatPr defaultRowHeight="18.75" x14ac:dyDescent="0.4"/>
  <cols>
    <col min="1" max="1" width="15.625" customWidth="1"/>
    <col min="4" max="9" width="9.125" bestFit="1" customWidth="1"/>
    <col min="10" max="10" width="9.375" bestFit="1" customWidth="1"/>
    <col min="12" max="20" width="9.125" bestFit="1" customWidth="1"/>
  </cols>
  <sheetData>
    <row r="1" spans="1:20" x14ac:dyDescent="0.4">
      <c r="A1" t="s">
        <v>34</v>
      </c>
      <c r="E1" s="6" t="s">
        <v>14</v>
      </c>
      <c r="F1" s="71" t="str">
        <f>給与算出表!C6</f>
        <v>診療放射線技師</v>
      </c>
      <c r="G1" s="71"/>
      <c r="H1" s="71"/>
      <c r="I1" s="71"/>
      <c r="J1" s="71"/>
    </row>
    <row r="3" spans="1:20" x14ac:dyDescent="0.4">
      <c r="A3" t="s">
        <v>14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7</v>
      </c>
      <c r="I3" t="s">
        <v>4</v>
      </c>
      <c r="J3" t="s">
        <v>6</v>
      </c>
      <c r="L3" t="s">
        <v>78</v>
      </c>
    </row>
    <row r="4" spans="1:20" x14ac:dyDescent="0.4">
      <c r="A4" t="s">
        <v>16</v>
      </c>
      <c r="C4">
        <v>46.8</v>
      </c>
      <c r="D4">
        <v>8</v>
      </c>
      <c r="E4">
        <v>164</v>
      </c>
      <c r="F4">
        <v>16</v>
      </c>
      <c r="G4">
        <v>1118.0999999999999</v>
      </c>
      <c r="H4">
        <v>1001.1</v>
      </c>
      <c r="I4">
        <v>1282.2</v>
      </c>
      <c r="J4">
        <f>(G4*12)+I4</f>
        <v>14699.4</v>
      </c>
      <c r="L4">
        <f>IF($F$1=A4,A4,0)</f>
        <v>0</v>
      </c>
      <c r="M4">
        <f>IF($F$1=$L$4,C4,0)</f>
        <v>0</v>
      </c>
      <c r="N4">
        <f t="shared" ref="N4:T4" si="0">IF($F$1=$L$4,D4,0)</f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</row>
    <row r="5" spans="1:20" x14ac:dyDescent="0.4">
      <c r="A5" t="s">
        <v>73</v>
      </c>
      <c r="C5" t="s">
        <v>74</v>
      </c>
      <c r="D5" t="s">
        <v>74</v>
      </c>
      <c r="E5" t="s">
        <v>74</v>
      </c>
      <c r="F5" t="s">
        <v>74</v>
      </c>
      <c r="G5" t="s">
        <v>74</v>
      </c>
      <c r="H5" t="s">
        <v>74</v>
      </c>
      <c r="I5" t="s">
        <v>74</v>
      </c>
      <c r="J5" t="e">
        <f t="shared" ref="J5:J68" si="1">(G5*12)+I5</f>
        <v>#VALUE!</v>
      </c>
      <c r="M5">
        <f t="shared" ref="M5:M16" si="2">IF($F$1=$L$4,C5,0)</f>
        <v>0</v>
      </c>
      <c r="N5">
        <f t="shared" ref="N5:N16" si="3">IF($F$1=$L$4,D5,0)</f>
        <v>0</v>
      </c>
      <c r="O5">
        <f t="shared" ref="O5:O16" si="4">IF($F$1=$L$4,E5,0)</f>
        <v>0</v>
      </c>
      <c r="P5">
        <f t="shared" ref="P5:P16" si="5">IF($F$1=$L$4,F5,0)</f>
        <v>0</v>
      </c>
      <c r="Q5">
        <f t="shared" ref="Q5:Q16" si="6">IF($F$1=$L$4,G5,0)</f>
        <v>0</v>
      </c>
      <c r="R5">
        <f t="shared" ref="R5:R16" si="7">IF($F$1=$L$4,H5,0)</f>
        <v>0</v>
      </c>
      <c r="S5">
        <f t="shared" ref="S5:S16" si="8">IF($F$1=$L$4,I5,0)</f>
        <v>0</v>
      </c>
      <c r="T5">
        <f t="shared" ref="T5:T16" si="9">IF($F$1=$L$4,J5,0)</f>
        <v>0</v>
      </c>
    </row>
    <row r="6" spans="1:20" x14ac:dyDescent="0.4">
      <c r="A6" t="s">
        <v>53</v>
      </c>
      <c r="C6">
        <v>24.5</v>
      </c>
      <c r="D6">
        <v>0.5</v>
      </c>
      <c r="E6">
        <v>170</v>
      </c>
      <c r="F6">
        <v>40</v>
      </c>
      <c r="G6">
        <v>511.3</v>
      </c>
      <c r="H6">
        <v>368.3</v>
      </c>
      <c r="I6">
        <v>12.5</v>
      </c>
      <c r="J6">
        <f t="shared" si="1"/>
        <v>6148.1</v>
      </c>
      <c r="M6">
        <f t="shared" si="2"/>
        <v>0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si="9"/>
        <v>0</v>
      </c>
    </row>
    <row r="7" spans="1:20" x14ac:dyDescent="0.4">
      <c r="A7" t="s">
        <v>54</v>
      </c>
      <c r="C7">
        <v>27.7</v>
      </c>
      <c r="D7">
        <v>1.2</v>
      </c>
      <c r="E7">
        <v>167</v>
      </c>
      <c r="F7">
        <v>27</v>
      </c>
      <c r="G7">
        <v>565.29999999999995</v>
      </c>
      <c r="H7">
        <v>427.9</v>
      </c>
      <c r="I7">
        <v>187.4</v>
      </c>
      <c r="J7">
        <f t="shared" si="1"/>
        <v>6970.9999999999991</v>
      </c>
      <c r="M7">
        <f t="shared" si="2"/>
        <v>0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0</v>
      </c>
      <c r="S7">
        <f t="shared" si="8"/>
        <v>0</v>
      </c>
      <c r="T7">
        <f t="shared" si="9"/>
        <v>0</v>
      </c>
    </row>
    <row r="8" spans="1:20" x14ac:dyDescent="0.4">
      <c r="A8" t="s">
        <v>55</v>
      </c>
      <c r="C8">
        <v>32.6</v>
      </c>
      <c r="D8">
        <v>2.8</v>
      </c>
      <c r="E8">
        <v>165</v>
      </c>
      <c r="F8">
        <v>24</v>
      </c>
      <c r="G8">
        <v>793.9</v>
      </c>
      <c r="H8">
        <v>636.20000000000005</v>
      </c>
      <c r="I8">
        <v>546.1</v>
      </c>
      <c r="J8">
        <f t="shared" si="1"/>
        <v>10072.9</v>
      </c>
      <c r="M8">
        <f t="shared" si="2"/>
        <v>0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>
        <f t="shared" si="8"/>
        <v>0</v>
      </c>
      <c r="T8">
        <f t="shared" si="9"/>
        <v>0</v>
      </c>
    </row>
    <row r="9" spans="1:20" x14ac:dyDescent="0.4">
      <c r="A9" t="s">
        <v>56</v>
      </c>
      <c r="C9">
        <v>37.9</v>
      </c>
      <c r="D9">
        <v>3.9</v>
      </c>
      <c r="E9">
        <v>163</v>
      </c>
      <c r="F9">
        <v>25</v>
      </c>
      <c r="G9">
        <v>986.2</v>
      </c>
      <c r="H9">
        <v>820.2</v>
      </c>
      <c r="I9">
        <v>1139.3</v>
      </c>
      <c r="J9">
        <f t="shared" si="1"/>
        <v>12973.7</v>
      </c>
      <c r="M9">
        <f t="shared" si="2"/>
        <v>0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>
        <f t="shared" si="8"/>
        <v>0</v>
      </c>
      <c r="T9">
        <f t="shared" si="9"/>
        <v>0</v>
      </c>
    </row>
    <row r="10" spans="1:20" x14ac:dyDescent="0.4">
      <c r="A10" t="s">
        <v>57</v>
      </c>
      <c r="C10">
        <v>42.7</v>
      </c>
      <c r="D10">
        <v>5.5</v>
      </c>
      <c r="E10">
        <v>164</v>
      </c>
      <c r="F10">
        <v>20</v>
      </c>
      <c r="G10">
        <v>1139.7</v>
      </c>
      <c r="H10">
        <v>977.8</v>
      </c>
      <c r="I10">
        <v>1534.2</v>
      </c>
      <c r="J10">
        <f t="shared" si="1"/>
        <v>15210.600000000002</v>
      </c>
      <c r="M10">
        <f t="shared" si="2"/>
        <v>0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</row>
    <row r="11" spans="1:20" x14ac:dyDescent="0.4">
      <c r="A11" t="s">
        <v>58</v>
      </c>
      <c r="C11">
        <v>47.5</v>
      </c>
      <c r="D11">
        <v>8.5</v>
      </c>
      <c r="E11">
        <v>162</v>
      </c>
      <c r="F11">
        <v>16</v>
      </c>
      <c r="G11">
        <v>1305.8</v>
      </c>
      <c r="H11">
        <v>1173.5</v>
      </c>
      <c r="I11">
        <v>1718.8</v>
      </c>
      <c r="J11">
        <f t="shared" si="1"/>
        <v>17388.399999999998</v>
      </c>
      <c r="M11">
        <f t="shared" si="2"/>
        <v>0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</row>
    <row r="12" spans="1:20" x14ac:dyDescent="0.4">
      <c r="A12" t="s">
        <v>59</v>
      </c>
      <c r="C12">
        <v>52.5</v>
      </c>
      <c r="D12">
        <v>11.7</v>
      </c>
      <c r="E12">
        <v>165</v>
      </c>
      <c r="F12">
        <v>13</v>
      </c>
      <c r="G12">
        <v>1460.7</v>
      </c>
      <c r="H12">
        <v>1329.1</v>
      </c>
      <c r="I12">
        <v>1742.9</v>
      </c>
      <c r="J12">
        <f t="shared" si="1"/>
        <v>19271.300000000003</v>
      </c>
      <c r="M1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</row>
    <row r="13" spans="1:20" x14ac:dyDescent="0.4">
      <c r="A13" t="s">
        <v>60</v>
      </c>
      <c r="C13">
        <v>57.5</v>
      </c>
      <c r="D13">
        <v>11.8</v>
      </c>
      <c r="E13">
        <v>164</v>
      </c>
      <c r="F13">
        <v>5</v>
      </c>
      <c r="G13">
        <v>1327.2</v>
      </c>
      <c r="H13">
        <v>1261.2</v>
      </c>
      <c r="I13">
        <v>1675.8</v>
      </c>
      <c r="J13">
        <f t="shared" si="1"/>
        <v>17602.2</v>
      </c>
      <c r="M13">
        <f t="shared" si="2"/>
        <v>0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</row>
    <row r="14" spans="1:20" x14ac:dyDescent="0.4">
      <c r="A14" t="s">
        <v>61</v>
      </c>
      <c r="C14">
        <v>62.5</v>
      </c>
      <c r="D14">
        <v>15.1</v>
      </c>
      <c r="E14">
        <v>162</v>
      </c>
      <c r="F14">
        <v>5</v>
      </c>
      <c r="G14">
        <v>1373.7</v>
      </c>
      <c r="H14">
        <v>1320.7</v>
      </c>
      <c r="I14">
        <v>2129</v>
      </c>
      <c r="J14">
        <f t="shared" si="1"/>
        <v>18613.400000000001</v>
      </c>
      <c r="M14">
        <f t="shared" si="2"/>
        <v>0</v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</row>
    <row r="15" spans="1:20" x14ac:dyDescent="0.4">
      <c r="A15" t="s">
        <v>62</v>
      </c>
      <c r="C15">
        <v>67.099999999999994</v>
      </c>
      <c r="D15">
        <v>13.5</v>
      </c>
      <c r="E15">
        <v>162</v>
      </c>
      <c r="F15">
        <v>2</v>
      </c>
      <c r="G15">
        <v>1348.2</v>
      </c>
      <c r="H15">
        <v>1319.1</v>
      </c>
      <c r="I15">
        <v>1951.1</v>
      </c>
      <c r="J15">
        <f t="shared" si="1"/>
        <v>18129.5</v>
      </c>
      <c r="M15">
        <f t="shared" si="2"/>
        <v>0</v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</row>
    <row r="16" spans="1:20" x14ac:dyDescent="0.4">
      <c r="A16" t="s">
        <v>75</v>
      </c>
      <c r="C16">
        <v>75.2</v>
      </c>
      <c r="D16">
        <v>18.100000000000001</v>
      </c>
      <c r="E16">
        <v>164</v>
      </c>
      <c r="F16">
        <v>1</v>
      </c>
      <c r="G16">
        <v>1346</v>
      </c>
      <c r="H16">
        <v>1335.7</v>
      </c>
      <c r="I16">
        <v>569.5</v>
      </c>
      <c r="J16">
        <f t="shared" si="1"/>
        <v>16721.5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</row>
    <row r="17" spans="1:20" x14ac:dyDescent="0.4">
      <c r="A17" t="s">
        <v>17</v>
      </c>
      <c r="C17">
        <v>39.799999999999997</v>
      </c>
      <c r="D17">
        <v>7.5</v>
      </c>
      <c r="E17">
        <v>165</v>
      </c>
      <c r="F17">
        <v>2</v>
      </c>
      <c r="G17">
        <v>645.9</v>
      </c>
      <c r="H17">
        <v>632.6</v>
      </c>
      <c r="I17">
        <v>991.7</v>
      </c>
      <c r="J17">
        <f t="shared" si="1"/>
        <v>8742.5</v>
      </c>
      <c r="L17">
        <f>IF($F$1=A17,A17,0)</f>
        <v>0</v>
      </c>
      <c r="M17">
        <f t="shared" ref="M17:T17" si="10">IF($F$1=$L$17,C17,0)</f>
        <v>0</v>
      </c>
      <c r="N17">
        <f t="shared" si="10"/>
        <v>0</v>
      </c>
      <c r="O17">
        <f t="shared" si="10"/>
        <v>0</v>
      </c>
      <c r="P17">
        <f t="shared" si="10"/>
        <v>0</v>
      </c>
      <c r="Q17">
        <f t="shared" si="10"/>
        <v>0</v>
      </c>
      <c r="R17">
        <f t="shared" si="10"/>
        <v>0</v>
      </c>
      <c r="S17">
        <f t="shared" si="10"/>
        <v>0</v>
      </c>
      <c r="T17">
        <f t="shared" si="10"/>
        <v>0</v>
      </c>
    </row>
    <row r="18" spans="1:20" x14ac:dyDescent="0.4">
      <c r="A18" t="s">
        <v>73</v>
      </c>
      <c r="C18" t="s">
        <v>74</v>
      </c>
      <c r="D18" t="s">
        <v>74</v>
      </c>
      <c r="E18" t="s">
        <v>74</v>
      </c>
      <c r="F18" t="s">
        <v>74</v>
      </c>
      <c r="G18" t="s">
        <v>74</v>
      </c>
      <c r="H18" t="s">
        <v>74</v>
      </c>
      <c r="I18" t="s">
        <v>74</v>
      </c>
      <c r="J18" t="e">
        <f t="shared" si="1"/>
        <v>#VALUE!</v>
      </c>
      <c r="M18">
        <f>IF($F$1=$L$17,C18,0)</f>
        <v>0</v>
      </c>
      <c r="N18">
        <f t="shared" ref="N18:N29" si="11">IF($F$1=$L$17,D18,0)</f>
        <v>0</v>
      </c>
      <c r="O18">
        <f t="shared" ref="O18:O29" si="12">IF($F$1=$L$17,E18,0)</f>
        <v>0</v>
      </c>
      <c r="P18">
        <f t="shared" ref="P18:P29" si="13">IF($F$1=$L$17,F18,0)</f>
        <v>0</v>
      </c>
      <c r="Q18">
        <f t="shared" ref="Q18:Q29" si="14">IF($F$1=$L$17,G18,0)</f>
        <v>0</v>
      </c>
      <c r="R18">
        <f t="shared" ref="R18:R29" si="15">IF($F$1=$L$17,H18,0)</f>
        <v>0</v>
      </c>
      <c r="S18">
        <f t="shared" ref="S18:S29" si="16">IF($F$1=$L$17,I18,0)</f>
        <v>0</v>
      </c>
      <c r="T18">
        <f t="shared" ref="T18:T29" si="17">IF($F$1=$L$17,J18,0)</f>
        <v>0</v>
      </c>
    </row>
    <row r="19" spans="1:20" x14ac:dyDescent="0.4">
      <c r="A19" t="s">
        <v>53</v>
      </c>
      <c r="C19">
        <v>24.5</v>
      </c>
      <c r="D19">
        <v>0.5</v>
      </c>
      <c r="E19">
        <v>161</v>
      </c>
      <c r="F19">
        <v>3</v>
      </c>
      <c r="G19">
        <v>195.4</v>
      </c>
      <c r="H19">
        <v>187.8</v>
      </c>
      <c r="I19">
        <v>0</v>
      </c>
      <c r="J19">
        <f t="shared" si="1"/>
        <v>2344.8000000000002</v>
      </c>
      <c r="M19">
        <f t="shared" ref="M19:M28" si="18">IF($F$1=$L$17,C19,0)</f>
        <v>0</v>
      </c>
      <c r="N19">
        <f t="shared" si="11"/>
        <v>0</v>
      </c>
      <c r="O19">
        <f t="shared" si="12"/>
        <v>0</v>
      </c>
      <c r="P19">
        <f t="shared" si="13"/>
        <v>0</v>
      </c>
      <c r="Q19">
        <f t="shared" si="14"/>
        <v>0</v>
      </c>
      <c r="R19">
        <f t="shared" si="15"/>
        <v>0</v>
      </c>
      <c r="S19">
        <f t="shared" si="16"/>
        <v>0</v>
      </c>
      <c r="T19">
        <f t="shared" si="17"/>
        <v>0</v>
      </c>
    </row>
    <row r="20" spans="1:20" x14ac:dyDescent="0.4">
      <c r="A20" t="s">
        <v>54</v>
      </c>
      <c r="C20">
        <v>27.5</v>
      </c>
      <c r="D20">
        <v>1.3</v>
      </c>
      <c r="E20">
        <v>166</v>
      </c>
      <c r="F20">
        <v>1</v>
      </c>
      <c r="G20">
        <v>343.5</v>
      </c>
      <c r="H20">
        <v>338.6</v>
      </c>
      <c r="I20">
        <v>126.2</v>
      </c>
      <c r="J20">
        <f t="shared" si="1"/>
        <v>4248.2</v>
      </c>
      <c r="M20">
        <f t="shared" si="18"/>
        <v>0</v>
      </c>
      <c r="N20">
        <f t="shared" si="11"/>
        <v>0</v>
      </c>
      <c r="O20">
        <f t="shared" si="12"/>
        <v>0</v>
      </c>
      <c r="P20">
        <f t="shared" si="13"/>
        <v>0</v>
      </c>
      <c r="Q20">
        <f t="shared" si="14"/>
        <v>0</v>
      </c>
      <c r="R20">
        <f t="shared" si="15"/>
        <v>0</v>
      </c>
      <c r="S20">
        <f t="shared" si="16"/>
        <v>0</v>
      </c>
      <c r="T20">
        <f t="shared" si="17"/>
        <v>0</v>
      </c>
    </row>
    <row r="21" spans="1:20" x14ac:dyDescent="0.4">
      <c r="A21" t="s">
        <v>55</v>
      </c>
      <c r="C21">
        <v>31.8</v>
      </c>
      <c r="D21">
        <v>3</v>
      </c>
      <c r="E21">
        <v>164</v>
      </c>
      <c r="F21">
        <v>2</v>
      </c>
      <c r="G21">
        <v>543.5</v>
      </c>
      <c r="H21">
        <v>534.29999999999995</v>
      </c>
      <c r="I21">
        <v>206.2</v>
      </c>
      <c r="J21">
        <f t="shared" si="1"/>
        <v>6728.2</v>
      </c>
      <c r="M21">
        <f t="shared" si="18"/>
        <v>0</v>
      </c>
      <c r="N21">
        <f t="shared" si="11"/>
        <v>0</v>
      </c>
      <c r="O21">
        <f t="shared" si="12"/>
        <v>0</v>
      </c>
      <c r="P21">
        <f t="shared" si="13"/>
        <v>0</v>
      </c>
      <c r="Q21">
        <f t="shared" si="14"/>
        <v>0</v>
      </c>
      <c r="R21">
        <f t="shared" si="15"/>
        <v>0</v>
      </c>
      <c r="S21">
        <f t="shared" si="16"/>
        <v>0</v>
      </c>
      <c r="T21">
        <f t="shared" si="17"/>
        <v>0</v>
      </c>
    </row>
    <row r="22" spans="1:20" x14ac:dyDescent="0.4">
      <c r="A22" t="s">
        <v>56</v>
      </c>
      <c r="C22">
        <v>37.6</v>
      </c>
      <c r="D22">
        <v>7</v>
      </c>
      <c r="E22">
        <v>165</v>
      </c>
      <c r="F22">
        <v>2</v>
      </c>
      <c r="G22">
        <v>722.9</v>
      </c>
      <c r="H22">
        <v>714.9</v>
      </c>
      <c r="I22">
        <v>551.4</v>
      </c>
      <c r="J22">
        <f t="shared" si="1"/>
        <v>9226.1999999999989</v>
      </c>
      <c r="M22">
        <f t="shared" si="18"/>
        <v>0</v>
      </c>
      <c r="N22">
        <f t="shared" si="11"/>
        <v>0</v>
      </c>
      <c r="O22">
        <f t="shared" si="12"/>
        <v>0</v>
      </c>
      <c r="P22">
        <f t="shared" si="13"/>
        <v>0</v>
      </c>
      <c r="Q22">
        <f t="shared" si="14"/>
        <v>0</v>
      </c>
      <c r="R22">
        <f t="shared" si="15"/>
        <v>0</v>
      </c>
      <c r="S22">
        <f t="shared" si="16"/>
        <v>0</v>
      </c>
      <c r="T22">
        <f t="shared" si="17"/>
        <v>0</v>
      </c>
    </row>
    <row r="23" spans="1:20" x14ac:dyDescent="0.4">
      <c r="A23" t="s">
        <v>57</v>
      </c>
      <c r="C23">
        <v>43</v>
      </c>
      <c r="D23">
        <v>7</v>
      </c>
      <c r="E23">
        <v>164</v>
      </c>
      <c r="F23">
        <v>6</v>
      </c>
      <c r="G23">
        <v>827.1</v>
      </c>
      <c r="H23">
        <v>783.7</v>
      </c>
      <c r="I23">
        <v>2718.2</v>
      </c>
      <c r="J23">
        <f t="shared" si="1"/>
        <v>12643.400000000001</v>
      </c>
      <c r="M23">
        <f t="shared" si="18"/>
        <v>0</v>
      </c>
      <c r="N23">
        <f t="shared" si="11"/>
        <v>0</v>
      </c>
      <c r="O23">
        <f t="shared" si="12"/>
        <v>0</v>
      </c>
      <c r="P23">
        <f t="shared" si="13"/>
        <v>0</v>
      </c>
      <c r="Q23">
        <f t="shared" si="14"/>
        <v>0</v>
      </c>
      <c r="R23">
        <f t="shared" si="15"/>
        <v>0</v>
      </c>
      <c r="S23">
        <f t="shared" si="16"/>
        <v>0</v>
      </c>
      <c r="T23">
        <f t="shared" si="17"/>
        <v>0</v>
      </c>
    </row>
    <row r="24" spans="1:20" x14ac:dyDescent="0.4">
      <c r="A24" t="s">
        <v>58</v>
      </c>
      <c r="C24">
        <v>47.9</v>
      </c>
      <c r="D24">
        <v>10.9</v>
      </c>
      <c r="E24">
        <v>167</v>
      </c>
      <c r="F24">
        <v>0</v>
      </c>
      <c r="G24">
        <v>876.2</v>
      </c>
      <c r="H24">
        <v>873.9</v>
      </c>
      <c r="I24">
        <v>2393.3000000000002</v>
      </c>
      <c r="J24">
        <f t="shared" si="1"/>
        <v>12907.7</v>
      </c>
      <c r="M24">
        <f t="shared" si="18"/>
        <v>0</v>
      </c>
      <c r="N24">
        <f t="shared" si="11"/>
        <v>0</v>
      </c>
      <c r="O24">
        <f t="shared" si="12"/>
        <v>0</v>
      </c>
      <c r="P24">
        <f t="shared" si="13"/>
        <v>0</v>
      </c>
      <c r="Q24">
        <f t="shared" si="14"/>
        <v>0</v>
      </c>
      <c r="R24">
        <f t="shared" si="15"/>
        <v>0</v>
      </c>
      <c r="S24">
        <f t="shared" si="16"/>
        <v>0</v>
      </c>
      <c r="T24">
        <f t="shared" si="17"/>
        <v>0</v>
      </c>
    </row>
    <row r="25" spans="1:20" x14ac:dyDescent="0.4">
      <c r="A25" t="s">
        <v>59</v>
      </c>
      <c r="C25">
        <v>52.9</v>
      </c>
      <c r="D25">
        <v>15.5</v>
      </c>
      <c r="E25">
        <v>164</v>
      </c>
      <c r="F25">
        <v>0</v>
      </c>
      <c r="G25">
        <v>703.8</v>
      </c>
      <c r="H25">
        <v>703.8</v>
      </c>
      <c r="I25">
        <v>1403.6</v>
      </c>
      <c r="J25">
        <f t="shared" si="1"/>
        <v>9849.1999999999989</v>
      </c>
      <c r="M25">
        <f t="shared" si="18"/>
        <v>0</v>
      </c>
      <c r="N25">
        <f t="shared" si="11"/>
        <v>0</v>
      </c>
      <c r="O25">
        <f t="shared" si="12"/>
        <v>0</v>
      </c>
      <c r="P25">
        <f t="shared" si="13"/>
        <v>0</v>
      </c>
      <c r="Q25">
        <f t="shared" si="14"/>
        <v>0</v>
      </c>
      <c r="R25">
        <f t="shared" si="15"/>
        <v>0</v>
      </c>
      <c r="S25">
        <f t="shared" si="16"/>
        <v>0</v>
      </c>
      <c r="T25">
        <f t="shared" si="17"/>
        <v>0</v>
      </c>
    </row>
    <row r="26" spans="1:20" x14ac:dyDescent="0.4">
      <c r="A26" t="s">
        <v>60</v>
      </c>
      <c r="C26">
        <v>57.4</v>
      </c>
      <c r="D26">
        <v>15.1</v>
      </c>
      <c r="E26">
        <v>160</v>
      </c>
      <c r="F26">
        <v>1</v>
      </c>
      <c r="G26">
        <v>749.3</v>
      </c>
      <c r="H26">
        <v>739.9</v>
      </c>
      <c r="I26">
        <v>1916.4</v>
      </c>
      <c r="J26">
        <f t="shared" si="1"/>
        <v>10907.999999999998</v>
      </c>
      <c r="M26">
        <f t="shared" si="18"/>
        <v>0</v>
      </c>
      <c r="N26">
        <f t="shared" si="11"/>
        <v>0</v>
      </c>
      <c r="O26">
        <f t="shared" si="12"/>
        <v>0</v>
      </c>
      <c r="P26">
        <f t="shared" si="13"/>
        <v>0</v>
      </c>
      <c r="Q26">
        <f t="shared" si="14"/>
        <v>0</v>
      </c>
      <c r="R26">
        <f t="shared" si="15"/>
        <v>0</v>
      </c>
      <c r="S26">
        <f t="shared" si="16"/>
        <v>0</v>
      </c>
      <c r="T26">
        <f t="shared" si="17"/>
        <v>0</v>
      </c>
    </row>
    <row r="27" spans="1:20" x14ac:dyDescent="0.4">
      <c r="A27" t="s">
        <v>61</v>
      </c>
      <c r="C27">
        <v>62.4</v>
      </c>
      <c r="D27">
        <v>23</v>
      </c>
      <c r="E27">
        <v>182</v>
      </c>
      <c r="F27">
        <v>15</v>
      </c>
      <c r="G27">
        <v>1009.5</v>
      </c>
      <c r="H27">
        <v>911.4</v>
      </c>
      <c r="I27">
        <v>1476.9</v>
      </c>
      <c r="J27">
        <f t="shared" si="1"/>
        <v>13590.9</v>
      </c>
      <c r="M27">
        <f t="shared" si="18"/>
        <v>0</v>
      </c>
      <c r="N27">
        <f t="shared" si="11"/>
        <v>0</v>
      </c>
      <c r="O27">
        <f t="shared" si="12"/>
        <v>0</v>
      </c>
      <c r="P27">
        <f t="shared" si="13"/>
        <v>0</v>
      </c>
      <c r="Q27">
        <f t="shared" si="14"/>
        <v>0</v>
      </c>
      <c r="R27">
        <f t="shared" si="15"/>
        <v>0</v>
      </c>
      <c r="S27">
        <f t="shared" si="16"/>
        <v>0</v>
      </c>
      <c r="T27">
        <f t="shared" si="17"/>
        <v>0</v>
      </c>
    </row>
    <row r="28" spans="1:20" x14ac:dyDescent="0.4">
      <c r="A28" t="s">
        <v>62</v>
      </c>
      <c r="C28">
        <v>68.900000000000006</v>
      </c>
      <c r="D28">
        <v>23.2</v>
      </c>
      <c r="E28">
        <v>170</v>
      </c>
      <c r="F28">
        <v>0</v>
      </c>
      <c r="G28">
        <v>1005.7</v>
      </c>
      <c r="H28">
        <v>1005.7</v>
      </c>
      <c r="I28">
        <v>0</v>
      </c>
      <c r="J28">
        <f t="shared" si="1"/>
        <v>12068.400000000001</v>
      </c>
      <c r="M28">
        <f t="shared" si="18"/>
        <v>0</v>
      </c>
      <c r="N28">
        <f t="shared" si="11"/>
        <v>0</v>
      </c>
      <c r="O28">
        <f t="shared" si="12"/>
        <v>0</v>
      </c>
      <c r="P28">
        <f t="shared" si="13"/>
        <v>0</v>
      </c>
      <c r="Q28">
        <f t="shared" si="14"/>
        <v>0</v>
      </c>
      <c r="R28">
        <f t="shared" si="15"/>
        <v>0</v>
      </c>
      <c r="S28">
        <f t="shared" si="16"/>
        <v>0</v>
      </c>
      <c r="T28">
        <f t="shared" si="17"/>
        <v>0</v>
      </c>
    </row>
    <row r="29" spans="1:20" x14ac:dyDescent="0.4">
      <c r="A29" t="s">
        <v>75</v>
      </c>
      <c r="C29">
        <v>72.5</v>
      </c>
      <c r="D29">
        <v>40.5</v>
      </c>
      <c r="E29">
        <v>172</v>
      </c>
      <c r="F29">
        <v>0</v>
      </c>
      <c r="G29">
        <v>263.3</v>
      </c>
      <c r="H29">
        <v>263.3</v>
      </c>
      <c r="I29">
        <v>0</v>
      </c>
      <c r="J29">
        <f t="shared" si="1"/>
        <v>3159.6000000000004</v>
      </c>
      <c r="M29">
        <f>IF($F$1=$L$17,C29,0)</f>
        <v>0</v>
      </c>
      <c r="N29">
        <f t="shared" si="11"/>
        <v>0</v>
      </c>
      <c r="O29">
        <f t="shared" si="12"/>
        <v>0</v>
      </c>
      <c r="P29">
        <f t="shared" si="13"/>
        <v>0</v>
      </c>
      <c r="Q29">
        <f t="shared" si="14"/>
        <v>0</v>
      </c>
      <c r="R29">
        <f t="shared" si="15"/>
        <v>0</v>
      </c>
      <c r="S29">
        <f t="shared" si="16"/>
        <v>0</v>
      </c>
      <c r="T29">
        <f t="shared" si="17"/>
        <v>0</v>
      </c>
    </row>
    <row r="30" spans="1:20" x14ac:dyDescent="0.4">
      <c r="A30" t="s">
        <v>18</v>
      </c>
      <c r="C30">
        <v>41.2</v>
      </c>
      <c r="D30">
        <v>9.1</v>
      </c>
      <c r="E30">
        <v>165</v>
      </c>
      <c r="F30">
        <v>13</v>
      </c>
      <c r="G30">
        <v>441.7</v>
      </c>
      <c r="H30">
        <v>405</v>
      </c>
      <c r="I30">
        <v>1002.4</v>
      </c>
      <c r="J30">
        <f t="shared" si="1"/>
        <v>6302.7999999999993</v>
      </c>
      <c r="L30">
        <f>IF($F$1=A30,A30,0)</f>
        <v>0</v>
      </c>
      <c r="M30">
        <f t="shared" ref="M30:T30" si="19">IF($F$1=$L$30,C30,0)</f>
        <v>0</v>
      </c>
      <c r="N30">
        <f t="shared" si="19"/>
        <v>0</v>
      </c>
      <c r="O30">
        <f t="shared" si="19"/>
        <v>0</v>
      </c>
      <c r="P30">
        <f t="shared" si="19"/>
        <v>0</v>
      </c>
      <c r="Q30">
        <f t="shared" si="19"/>
        <v>0</v>
      </c>
      <c r="R30">
        <f t="shared" si="19"/>
        <v>0</v>
      </c>
      <c r="S30">
        <f t="shared" si="19"/>
        <v>0</v>
      </c>
      <c r="T30">
        <f t="shared" si="19"/>
        <v>0</v>
      </c>
    </row>
    <row r="31" spans="1:20" x14ac:dyDescent="0.4">
      <c r="A31" t="s">
        <v>73</v>
      </c>
      <c r="C31" t="s">
        <v>74</v>
      </c>
      <c r="D31" t="s">
        <v>74</v>
      </c>
      <c r="E31" t="s">
        <v>74</v>
      </c>
      <c r="F31" t="s">
        <v>74</v>
      </c>
      <c r="G31" t="s">
        <v>74</v>
      </c>
      <c r="H31" t="s">
        <v>74</v>
      </c>
      <c r="I31" t="s">
        <v>74</v>
      </c>
      <c r="J31" t="e">
        <f t="shared" si="1"/>
        <v>#VALUE!</v>
      </c>
      <c r="M31">
        <f t="shared" ref="M31:M41" si="20">IF($F$1=$L$30,C31,0)</f>
        <v>0</v>
      </c>
      <c r="N31">
        <f t="shared" ref="N31:N42" si="21">IF($F$1=$L$30,D31,0)</f>
        <v>0</v>
      </c>
      <c r="O31">
        <f t="shared" ref="O31:O42" si="22">IF($F$1=$L$30,E31,0)</f>
        <v>0</v>
      </c>
      <c r="P31">
        <f t="shared" ref="P31:P42" si="23">IF($F$1=$L$30,F31,0)</f>
        <v>0</v>
      </c>
      <c r="Q31">
        <f t="shared" ref="Q31:Q42" si="24">IF($F$1=$L$30,G31,0)</f>
        <v>0</v>
      </c>
      <c r="R31">
        <f t="shared" ref="R31:R42" si="25">IF($F$1=$L$30,H31,0)</f>
        <v>0</v>
      </c>
      <c r="S31">
        <f t="shared" ref="S31:S42" si="26">IF($F$1=$L$30,I31,0)</f>
        <v>0</v>
      </c>
      <c r="T31">
        <f t="shared" ref="T31:T41" si="27">IF($F$1=$L$30,J31,0)</f>
        <v>0</v>
      </c>
    </row>
    <row r="32" spans="1:20" x14ac:dyDescent="0.4">
      <c r="A32" t="s">
        <v>53</v>
      </c>
      <c r="C32">
        <v>24.5</v>
      </c>
      <c r="D32">
        <v>0.7</v>
      </c>
      <c r="E32">
        <v>169</v>
      </c>
      <c r="F32">
        <v>7</v>
      </c>
      <c r="G32">
        <v>346.7</v>
      </c>
      <c r="H32">
        <v>332.1</v>
      </c>
      <c r="I32">
        <v>68.7</v>
      </c>
      <c r="J32">
        <f t="shared" si="1"/>
        <v>4229.0999999999995</v>
      </c>
      <c r="M32">
        <f t="shared" si="20"/>
        <v>0</v>
      </c>
      <c r="N32">
        <f t="shared" si="21"/>
        <v>0</v>
      </c>
      <c r="O32">
        <f t="shared" si="22"/>
        <v>0</v>
      </c>
      <c r="P32">
        <f t="shared" si="23"/>
        <v>0</v>
      </c>
      <c r="Q32">
        <f t="shared" si="24"/>
        <v>0</v>
      </c>
      <c r="R32">
        <f t="shared" si="25"/>
        <v>0</v>
      </c>
      <c r="S32">
        <f t="shared" si="26"/>
        <v>0</v>
      </c>
      <c r="T32">
        <f t="shared" si="27"/>
        <v>0</v>
      </c>
    </row>
    <row r="33" spans="1:20" x14ac:dyDescent="0.4">
      <c r="A33" t="s">
        <v>54</v>
      </c>
      <c r="C33">
        <v>27.3</v>
      </c>
      <c r="D33">
        <v>2.2999999999999998</v>
      </c>
      <c r="E33">
        <v>166</v>
      </c>
      <c r="F33">
        <v>14</v>
      </c>
      <c r="G33">
        <v>357.2</v>
      </c>
      <c r="H33">
        <v>321.7</v>
      </c>
      <c r="I33">
        <v>692.1</v>
      </c>
      <c r="J33">
        <f t="shared" si="1"/>
        <v>4978.5</v>
      </c>
      <c r="M33">
        <f t="shared" si="20"/>
        <v>0</v>
      </c>
      <c r="N33">
        <f t="shared" si="21"/>
        <v>0</v>
      </c>
      <c r="O33">
        <f t="shared" si="22"/>
        <v>0</v>
      </c>
      <c r="P33">
        <f t="shared" si="23"/>
        <v>0</v>
      </c>
      <c r="Q33">
        <f t="shared" si="24"/>
        <v>0</v>
      </c>
      <c r="R33">
        <f t="shared" si="25"/>
        <v>0</v>
      </c>
      <c r="S33">
        <f t="shared" si="26"/>
        <v>0</v>
      </c>
      <c r="T33">
        <f t="shared" si="27"/>
        <v>0</v>
      </c>
    </row>
    <row r="34" spans="1:20" x14ac:dyDescent="0.4">
      <c r="A34" t="s">
        <v>55</v>
      </c>
      <c r="C34">
        <v>32.6</v>
      </c>
      <c r="D34">
        <v>5.4</v>
      </c>
      <c r="E34">
        <v>164</v>
      </c>
      <c r="F34">
        <v>11</v>
      </c>
      <c r="G34">
        <v>405.7</v>
      </c>
      <c r="H34">
        <v>374.1</v>
      </c>
      <c r="I34">
        <v>992.4</v>
      </c>
      <c r="J34">
        <f t="shared" si="1"/>
        <v>5860.7999999999993</v>
      </c>
      <c r="M34">
        <f t="shared" si="20"/>
        <v>0</v>
      </c>
      <c r="N34">
        <f t="shared" si="21"/>
        <v>0</v>
      </c>
      <c r="O34">
        <f t="shared" si="22"/>
        <v>0</v>
      </c>
      <c r="P34">
        <f t="shared" si="23"/>
        <v>0</v>
      </c>
      <c r="Q34">
        <f t="shared" si="24"/>
        <v>0</v>
      </c>
      <c r="R34">
        <f t="shared" si="25"/>
        <v>0</v>
      </c>
      <c r="S34">
        <f t="shared" si="26"/>
        <v>0</v>
      </c>
      <c r="T34">
        <f t="shared" si="27"/>
        <v>0</v>
      </c>
    </row>
    <row r="35" spans="1:20" x14ac:dyDescent="0.4">
      <c r="A35" t="s">
        <v>56</v>
      </c>
      <c r="C35">
        <v>37.799999999999997</v>
      </c>
      <c r="D35">
        <v>10</v>
      </c>
      <c r="E35">
        <v>168</v>
      </c>
      <c r="F35">
        <v>18</v>
      </c>
      <c r="G35">
        <v>443</v>
      </c>
      <c r="H35">
        <v>391.8</v>
      </c>
      <c r="I35">
        <v>1279</v>
      </c>
      <c r="J35">
        <f t="shared" si="1"/>
        <v>6595</v>
      </c>
      <c r="M35">
        <f t="shared" si="20"/>
        <v>0</v>
      </c>
      <c r="N35">
        <f t="shared" si="21"/>
        <v>0</v>
      </c>
      <c r="O35">
        <f t="shared" si="22"/>
        <v>0</v>
      </c>
      <c r="P35">
        <f t="shared" si="23"/>
        <v>0</v>
      </c>
      <c r="Q35">
        <f t="shared" si="24"/>
        <v>0</v>
      </c>
      <c r="R35">
        <f t="shared" si="25"/>
        <v>0</v>
      </c>
      <c r="S35">
        <f t="shared" si="26"/>
        <v>0</v>
      </c>
      <c r="T35">
        <f t="shared" si="27"/>
        <v>0</v>
      </c>
    </row>
    <row r="36" spans="1:20" x14ac:dyDescent="0.4">
      <c r="A36" t="s">
        <v>57</v>
      </c>
      <c r="C36">
        <v>42.7</v>
      </c>
      <c r="D36">
        <v>12.3</v>
      </c>
      <c r="E36">
        <v>164</v>
      </c>
      <c r="F36">
        <v>19</v>
      </c>
      <c r="G36">
        <v>487.9</v>
      </c>
      <c r="H36">
        <v>430.9</v>
      </c>
      <c r="I36">
        <v>1222.2</v>
      </c>
      <c r="J36">
        <f t="shared" si="1"/>
        <v>7076.9999999999991</v>
      </c>
      <c r="M36">
        <f t="shared" si="20"/>
        <v>0</v>
      </c>
      <c r="N36">
        <f t="shared" si="21"/>
        <v>0</v>
      </c>
      <c r="O36">
        <f t="shared" si="22"/>
        <v>0</v>
      </c>
      <c r="P36">
        <f t="shared" si="23"/>
        <v>0</v>
      </c>
      <c r="Q36">
        <f t="shared" si="24"/>
        <v>0</v>
      </c>
      <c r="R36">
        <f t="shared" si="25"/>
        <v>0</v>
      </c>
      <c r="S36">
        <f t="shared" si="26"/>
        <v>0</v>
      </c>
      <c r="T36">
        <f t="shared" si="27"/>
        <v>0</v>
      </c>
    </row>
    <row r="37" spans="1:20" x14ac:dyDescent="0.4">
      <c r="A37" t="s">
        <v>58</v>
      </c>
      <c r="C37">
        <v>47.3</v>
      </c>
      <c r="D37">
        <v>11.2</v>
      </c>
      <c r="E37">
        <v>166</v>
      </c>
      <c r="F37">
        <v>11</v>
      </c>
      <c r="G37">
        <v>502.6</v>
      </c>
      <c r="H37">
        <v>463.3</v>
      </c>
      <c r="I37">
        <v>1154</v>
      </c>
      <c r="J37">
        <f t="shared" si="1"/>
        <v>7185.2000000000007</v>
      </c>
      <c r="M37">
        <f t="shared" si="20"/>
        <v>0</v>
      </c>
      <c r="N37">
        <f t="shared" si="21"/>
        <v>0</v>
      </c>
      <c r="O37">
        <f t="shared" si="22"/>
        <v>0</v>
      </c>
      <c r="P37">
        <f t="shared" si="23"/>
        <v>0</v>
      </c>
      <c r="Q37">
        <f t="shared" si="24"/>
        <v>0</v>
      </c>
      <c r="R37">
        <f t="shared" si="25"/>
        <v>0</v>
      </c>
      <c r="S37">
        <f t="shared" si="26"/>
        <v>0</v>
      </c>
      <c r="T37">
        <f t="shared" si="27"/>
        <v>0</v>
      </c>
    </row>
    <row r="38" spans="1:20" x14ac:dyDescent="0.4">
      <c r="A38" t="s">
        <v>59</v>
      </c>
      <c r="C38">
        <v>52.1</v>
      </c>
      <c r="D38">
        <v>17.600000000000001</v>
      </c>
      <c r="E38">
        <v>164</v>
      </c>
      <c r="F38">
        <v>10</v>
      </c>
      <c r="G38">
        <v>522.1</v>
      </c>
      <c r="H38">
        <v>490</v>
      </c>
      <c r="I38">
        <v>1356.6</v>
      </c>
      <c r="J38">
        <f t="shared" si="1"/>
        <v>7621.8000000000011</v>
      </c>
      <c r="M38">
        <f t="shared" si="20"/>
        <v>0</v>
      </c>
      <c r="N38">
        <f t="shared" si="21"/>
        <v>0</v>
      </c>
      <c r="O38">
        <f t="shared" si="22"/>
        <v>0</v>
      </c>
      <c r="P38">
        <f t="shared" si="23"/>
        <v>0</v>
      </c>
      <c r="Q38">
        <f t="shared" si="24"/>
        <v>0</v>
      </c>
      <c r="R38">
        <f t="shared" si="25"/>
        <v>0</v>
      </c>
      <c r="S38">
        <f t="shared" si="26"/>
        <v>0</v>
      </c>
      <c r="T38">
        <f t="shared" si="27"/>
        <v>0</v>
      </c>
    </row>
    <row r="39" spans="1:20" x14ac:dyDescent="0.4">
      <c r="A39" t="s">
        <v>60</v>
      </c>
      <c r="C39">
        <v>57.7</v>
      </c>
      <c r="D39">
        <v>21.8</v>
      </c>
      <c r="E39">
        <v>165</v>
      </c>
      <c r="F39">
        <v>4</v>
      </c>
      <c r="G39">
        <v>516</v>
      </c>
      <c r="H39">
        <v>501.4</v>
      </c>
      <c r="I39">
        <v>1132.5999999999999</v>
      </c>
      <c r="J39">
        <f t="shared" si="1"/>
        <v>7324.6</v>
      </c>
      <c r="M39">
        <f t="shared" si="20"/>
        <v>0</v>
      </c>
      <c r="N39">
        <f t="shared" si="21"/>
        <v>0</v>
      </c>
      <c r="O39">
        <f t="shared" si="22"/>
        <v>0</v>
      </c>
      <c r="P39">
        <f t="shared" si="23"/>
        <v>0</v>
      </c>
      <c r="Q39">
        <f t="shared" si="24"/>
        <v>0</v>
      </c>
      <c r="R39">
        <f t="shared" si="25"/>
        <v>0</v>
      </c>
      <c r="S39">
        <f t="shared" si="26"/>
        <v>0</v>
      </c>
      <c r="T39">
        <f t="shared" si="27"/>
        <v>0</v>
      </c>
    </row>
    <row r="40" spans="1:20" x14ac:dyDescent="0.4">
      <c r="A40" t="s">
        <v>61</v>
      </c>
      <c r="C40">
        <v>62.1</v>
      </c>
      <c r="D40">
        <v>8.1</v>
      </c>
      <c r="E40">
        <v>164</v>
      </c>
      <c r="F40">
        <v>6</v>
      </c>
      <c r="G40">
        <v>472.5</v>
      </c>
      <c r="H40">
        <v>453.7</v>
      </c>
      <c r="I40">
        <v>638.4</v>
      </c>
      <c r="J40">
        <f t="shared" si="1"/>
        <v>6308.4</v>
      </c>
      <c r="M40">
        <f t="shared" si="20"/>
        <v>0</v>
      </c>
      <c r="N40">
        <f t="shared" si="21"/>
        <v>0</v>
      </c>
      <c r="O40">
        <f t="shared" si="22"/>
        <v>0</v>
      </c>
      <c r="P40">
        <f t="shared" si="23"/>
        <v>0</v>
      </c>
      <c r="Q40">
        <f t="shared" si="24"/>
        <v>0</v>
      </c>
      <c r="R40">
        <f t="shared" si="25"/>
        <v>0</v>
      </c>
      <c r="S40">
        <f t="shared" si="26"/>
        <v>0</v>
      </c>
      <c r="T40">
        <f t="shared" si="27"/>
        <v>0</v>
      </c>
    </row>
    <row r="41" spans="1:20" x14ac:dyDescent="0.4">
      <c r="A41" t="s">
        <v>62</v>
      </c>
      <c r="C41">
        <v>66.5</v>
      </c>
      <c r="D41">
        <v>12.2</v>
      </c>
      <c r="E41">
        <v>165</v>
      </c>
      <c r="F41">
        <v>8</v>
      </c>
      <c r="G41">
        <v>443.7</v>
      </c>
      <c r="H41">
        <v>416.8</v>
      </c>
      <c r="I41">
        <v>358.6</v>
      </c>
      <c r="J41">
        <f t="shared" si="1"/>
        <v>5683</v>
      </c>
      <c r="M41">
        <f t="shared" si="20"/>
        <v>0</v>
      </c>
      <c r="N41">
        <f t="shared" si="21"/>
        <v>0</v>
      </c>
      <c r="O41">
        <f t="shared" si="22"/>
        <v>0</v>
      </c>
      <c r="P41">
        <f t="shared" si="23"/>
        <v>0</v>
      </c>
      <c r="Q41">
        <f t="shared" si="24"/>
        <v>0</v>
      </c>
      <c r="R41">
        <f t="shared" si="25"/>
        <v>0</v>
      </c>
      <c r="S41">
        <f t="shared" si="26"/>
        <v>0</v>
      </c>
      <c r="T41">
        <f t="shared" si="27"/>
        <v>0</v>
      </c>
    </row>
    <row r="42" spans="1:20" x14ac:dyDescent="0.4">
      <c r="A42" t="s">
        <v>75</v>
      </c>
      <c r="C42">
        <v>73.099999999999994</v>
      </c>
      <c r="D42">
        <v>13.2</v>
      </c>
      <c r="E42">
        <v>171</v>
      </c>
      <c r="F42">
        <v>3</v>
      </c>
      <c r="G42">
        <v>397.5</v>
      </c>
      <c r="H42">
        <v>388.7</v>
      </c>
      <c r="I42">
        <v>494.2</v>
      </c>
      <c r="J42">
        <f t="shared" si="1"/>
        <v>5264.2</v>
      </c>
      <c r="M42">
        <f>IF($F$1=$L$30,C42,0)</f>
        <v>0</v>
      </c>
      <c r="N42">
        <f t="shared" si="21"/>
        <v>0</v>
      </c>
      <c r="O42">
        <f t="shared" si="22"/>
        <v>0</v>
      </c>
      <c r="P42">
        <f t="shared" si="23"/>
        <v>0</v>
      </c>
      <c r="Q42">
        <f t="shared" si="24"/>
        <v>0</v>
      </c>
      <c r="R42">
        <f t="shared" si="25"/>
        <v>0</v>
      </c>
      <c r="S42">
        <f t="shared" si="26"/>
        <v>0</v>
      </c>
      <c r="T42">
        <f>IF($F$1=$L$30,J42,0)</f>
        <v>0</v>
      </c>
    </row>
    <row r="43" spans="1:20" x14ac:dyDescent="0.4">
      <c r="A43" t="s">
        <v>21</v>
      </c>
      <c r="C43">
        <v>38.4</v>
      </c>
      <c r="D43">
        <v>9</v>
      </c>
      <c r="E43">
        <v>158</v>
      </c>
      <c r="F43">
        <v>5</v>
      </c>
      <c r="G43">
        <v>355.2</v>
      </c>
      <c r="H43">
        <v>318.7</v>
      </c>
      <c r="I43">
        <v>921</v>
      </c>
      <c r="J43">
        <f t="shared" si="1"/>
        <v>5183.3999999999996</v>
      </c>
      <c r="L43">
        <f>IF($F$1=A43,A43,0)</f>
        <v>0</v>
      </c>
      <c r="M43">
        <f t="shared" ref="M43:T43" si="28">IF($F$1=$L$43,C43,0)</f>
        <v>0</v>
      </c>
      <c r="N43">
        <f t="shared" si="28"/>
        <v>0</v>
      </c>
      <c r="O43">
        <f t="shared" si="28"/>
        <v>0</v>
      </c>
      <c r="P43">
        <f t="shared" si="28"/>
        <v>0</v>
      </c>
      <c r="Q43">
        <f t="shared" si="28"/>
        <v>0</v>
      </c>
      <c r="R43">
        <f t="shared" si="28"/>
        <v>0</v>
      </c>
      <c r="S43">
        <f t="shared" si="28"/>
        <v>0</v>
      </c>
      <c r="T43">
        <f t="shared" si="28"/>
        <v>0</v>
      </c>
    </row>
    <row r="44" spans="1:20" x14ac:dyDescent="0.4">
      <c r="A44" t="s">
        <v>73</v>
      </c>
      <c r="C44" t="s">
        <v>74</v>
      </c>
      <c r="D44" t="s">
        <v>74</v>
      </c>
      <c r="E44" t="s">
        <v>74</v>
      </c>
      <c r="F44" t="s">
        <v>74</v>
      </c>
      <c r="G44" t="s">
        <v>74</v>
      </c>
      <c r="H44" t="s">
        <v>74</v>
      </c>
      <c r="I44" t="s">
        <v>74</v>
      </c>
      <c r="J44" t="e">
        <f t="shared" si="1"/>
        <v>#VALUE!</v>
      </c>
      <c r="M44">
        <f t="shared" ref="M44:M55" si="29">IF($F$1=$L$43,C44,0)</f>
        <v>0</v>
      </c>
      <c r="N44">
        <f t="shared" ref="N44:N55" si="30">IF($F$1=$L$43,D44,0)</f>
        <v>0</v>
      </c>
      <c r="O44">
        <f t="shared" ref="O44:O55" si="31">IF($F$1=$L$43,E44,0)</f>
        <v>0</v>
      </c>
      <c r="P44">
        <f t="shared" ref="P44:P55" si="32">IF($F$1=$L$43,F44,0)</f>
        <v>0</v>
      </c>
      <c r="Q44">
        <f t="shared" ref="Q44:Q55" si="33">IF($F$1=$L$43,G44,0)</f>
        <v>0</v>
      </c>
      <c r="R44">
        <f t="shared" ref="R44:R55" si="34">IF($F$1=$L$43,H44,0)</f>
        <v>0</v>
      </c>
      <c r="S44">
        <f t="shared" ref="S44:S55" si="35">IF($F$1=$L$43,I44,0)</f>
        <v>0</v>
      </c>
      <c r="T44">
        <f t="shared" ref="T44:T55" si="36">IF($F$1=$L$43,J44,0)</f>
        <v>0</v>
      </c>
    </row>
    <row r="45" spans="1:20" x14ac:dyDescent="0.4">
      <c r="A45" t="s">
        <v>53</v>
      </c>
      <c r="C45">
        <v>23.3</v>
      </c>
      <c r="D45">
        <v>1.4</v>
      </c>
      <c r="E45">
        <v>160</v>
      </c>
      <c r="F45">
        <v>6</v>
      </c>
      <c r="G45">
        <v>278.5</v>
      </c>
      <c r="H45">
        <v>250.5</v>
      </c>
      <c r="I45">
        <v>385.8</v>
      </c>
      <c r="J45">
        <f t="shared" si="1"/>
        <v>3727.8</v>
      </c>
      <c r="M45">
        <f>IF($F$1=$L$43,C45,0)</f>
        <v>0</v>
      </c>
      <c r="N45">
        <f t="shared" si="30"/>
        <v>0</v>
      </c>
      <c r="O45">
        <f t="shared" si="31"/>
        <v>0</v>
      </c>
      <c r="P45">
        <f t="shared" si="32"/>
        <v>0</v>
      </c>
      <c r="Q45">
        <f t="shared" si="33"/>
        <v>0</v>
      </c>
      <c r="R45">
        <f t="shared" si="34"/>
        <v>0</v>
      </c>
      <c r="S45">
        <f t="shared" si="35"/>
        <v>0</v>
      </c>
      <c r="T45">
        <f t="shared" si="36"/>
        <v>0</v>
      </c>
    </row>
    <row r="46" spans="1:20" x14ac:dyDescent="0.4">
      <c r="A46" t="s">
        <v>54</v>
      </c>
      <c r="C46">
        <v>27.6</v>
      </c>
      <c r="D46">
        <v>4</v>
      </c>
      <c r="E46">
        <v>159</v>
      </c>
      <c r="F46">
        <v>6</v>
      </c>
      <c r="G46">
        <v>322.89999999999998</v>
      </c>
      <c r="H46">
        <v>281.7</v>
      </c>
      <c r="I46">
        <v>764.1</v>
      </c>
      <c r="J46">
        <f t="shared" si="1"/>
        <v>4638.8999999999996</v>
      </c>
      <c r="M46">
        <f t="shared" si="29"/>
        <v>0</v>
      </c>
      <c r="N46">
        <f t="shared" si="30"/>
        <v>0</v>
      </c>
      <c r="O46">
        <f t="shared" si="31"/>
        <v>0</v>
      </c>
      <c r="P46">
        <f t="shared" si="32"/>
        <v>0</v>
      </c>
      <c r="Q46">
        <f t="shared" si="33"/>
        <v>0</v>
      </c>
      <c r="R46">
        <f t="shared" si="34"/>
        <v>0</v>
      </c>
      <c r="S46">
        <f t="shared" si="35"/>
        <v>0</v>
      </c>
      <c r="T46">
        <f t="shared" si="36"/>
        <v>0</v>
      </c>
    </row>
    <row r="47" spans="1:20" x14ac:dyDescent="0.4">
      <c r="A47" t="s">
        <v>55</v>
      </c>
      <c r="C47">
        <v>32.700000000000003</v>
      </c>
      <c r="D47">
        <v>6.3</v>
      </c>
      <c r="E47">
        <v>157</v>
      </c>
      <c r="F47">
        <v>7</v>
      </c>
      <c r="G47">
        <v>351.5</v>
      </c>
      <c r="H47">
        <v>312.3</v>
      </c>
      <c r="I47">
        <v>903.8</v>
      </c>
      <c r="J47">
        <f t="shared" si="1"/>
        <v>5121.8</v>
      </c>
      <c r="M47">
        <f t="shared" si="29"/>
        <v>0</v>
      </c>
      <c r="N47">
        <f t="shared" si="30"/>
        <v>0</v>
      </c>
      <c r="O47">
        <f t="shared" si="31"/>
        <v>0</v>
      </c>
      <c r="P47">
        <f t="shared" si="32"/>
        <v>0</v>
      </c>
      <c r="Q47">
        <f t="shared" si="33"/>
        <v>0</v>
      </c>
      <c r="R47">
        <f t="shared" si="34"/>
        <v>0</v>
      </c>
      <c r="S47">
        <f t="shared" si="35"/>
        <v>0</v>
      </c>
      <c r="T47">
        <f t="shared" si="36"/>
        <v>0</v>
      </c>
    </row>
    <row r="48" spans="1:20" x14ac:dyDescent="0.4">
      <c r="A48" t="s">
        <v>56</v>
      </c>
      <c r="C48">
        <v>37.5</v>
      </c>
      <c r="D48">
        <v>8.5</v>
      </c>
      <c r="E48">
        <v>157</v>
      </c>
      <c r="F48">
        <v>5</v>
      </c>
      <c r="G48">
        <v>364.9</v>
      </c>
      <c r="H48">
        <v>321.5</v>
      </c>
      <c r="I48">
        <v>956.2</v>
      </c>
      <c r="J48">
        <f t="shared" si="1"/>
        <v>5334.9999999999991</v>
      </c>
      <c r="M48">
        <f t="shared" si="29"/>
        <v>0</v>
      </c>
      <c r="N48">
        <f t="shared" si="30"/>
        <v>0</v>
      </c>
      <c r="O48">
        <f t="shared" si="31"/>
        <v>0</v>
      </c>
      <c r="P48">
        <f t="shared" si="32"/>
        <v>0</v>
      </c>
      <c r="Q48">
        <f t="shared" si="33"/>
        <v>0</v>
      </c>
      <c r="R48">
        <f t="shared" si="34"/>
        <v>0</v>
      </c>
      <c r="S48">
        <f t="shared" si="35"/>
        <v>0</v>
      </c>
      <c r="T48">
        <f t="shared" si="36"/>
        <v>0</v>
      </c>
    </row>
    <row r="49" spans="1:20" x14ac:dyDescent="0.4">
      <c r="A49" t="s">
        <v>57</v>
      </c>
      <c r="C49">
        <v>42.4</v>
      </c>
      <c r="D49">
        <v>11.7</v>
      </c>
      <c r="E49">
        <v>158</v>
      </c>
      <c r="F49">
        <v>6</v>
      </c>
      <c r="G49">
        <v>374.1</v>
      </c>
      <c r="H49">
        <v>340.5</v>
      </c>
      <c r="I49">
        <v>1108.0999999999999</v>
      </c>
      <c r="J49">
        <f t="shared" si="1"/>
        <v>5597.3000000000011</v>
      </c>
      <c r="M49">
        <f t="shared" si="29"/>
        <v>0</v>
      </c>
      <c r="N49">
        <f t="shared" si="30"/>
        <v>0</v>
      </c>
      <c r="O49">
        <f t="shared" si="31"/>
        <v>0</v>
      </c>
      <c r="P49">
        <f t="shared" si="32"/>
        <v>0</v>
      </c>
      <c r="Q49">
        <f t="shared" si="33"/>
        <v>0</v>
      </c>
      <c r="R49">
        <f t="shared" si="34"/>
        <v>0</v>
      </c>
      <c r="S49">
        <f t="shared" si="35"/>
        <v>0</v>
      </c>
      <c r="T49">
        <f t="shared" si="36"/>
        <v>0</v>
      </c>
    </row>
    <row r="50" spans="1:20" x14ac:dyDescent="0.4">
      <c r="A50" t="s">
        <v>58</v>
      </c>
      <c r="C50">
        <v>47.6</v>
      </c>
      <c r="D50">
        <v>11.6</v>
      </c>
      <c r="E50">
        <v>159</v>
      </c>
      <c r="F50">
        <v>5</v>
      </c>
      <c r="G50">
        <v>373.6</v>
      </c>
      <c r="H50">
        <v>337</v>
      </c>
      <c r="I50">
        <v>1050.2</v>
      </c>
      <c r="J50">
        <f t="shared" si="1"/>
        <v>5533.4000000000005</v>
      </c>
      <c r="M50">
        <f t="shared" si="29"/>
        <v>0</v>
      </c>
      <c r="N50">
        <f t="shared" si="30"/>
        <v>0</v>
      </c>
      <c r="O50">
        <f t="shared" si="31"/>
        <v>0</v>
      </c>
      <c r="P50">
        <f t="shared" si="32"/>
        <v>0</v>
      </c>
      <c r="Q50">
        <f t="shared" si="33"/>
        <v>0</v>
      </c>
      <c r="R50">
        <f t="shared" si="34"/>
        <v>0</v>
      </c>
      <c r="S50">
        <f t="shared" si="35"/>
        <v>0</v>
      </c>
      <c r="T50">
        <f t="shared" si="36"/>
        <v>0</v>
      </c>
    </row>
    <row r="51" spans="1:20" x14ac:dyDescent="0.4">
      <c r="A51" t="s">
        <v>59</v>
      </c>
      <c r="C51">
        <v>52.1</v>
      </c>
      <c r="D51">
        <v>16</v>
      </c>
      <c r="E51">
        <v>159</v>
      </c>
      <c r="F51">
        <v>5</v>
      </c>
      <c r="G51">
        <v>396.8</v>
      </c>
      <c r="H51">
        <v>365.7</v>
      </c>
      <c r="I51">
        <v>1031.8</v>
      </c>
      <c r="J51">
        <f t="shared" si="1"/>
        <v>5793.4000000000005</v>
      </c>
      <c r="M51">
        <f t="shared" si="29"/>
        <v>0</v>
      </c>
      <c r="N51">
        <f t="shared" si="30"/>
        <v>0</v>
      </c>
      <c r="O51">
        <f t="shared" si="31"/>
        <v>0</v>
      </c>
      <c r="P51">
        <f t="shared" si="32"/>
        <v>0</v>
      </c>
      <c r="Q51">
        <f t="shared" si="33"/>
        <v>0</v>
      </c>
      <c r="R51">
        <f t="shared" si="34"/>
        <v>0</v>
      </c>
      <c r="S51">
        <f t="shared" si="35"/>
        <v>0</v>
      </c>
      <c r="T51">
        <f t="shared" si="36"/>
        <v>0</v>
      </c>
    </row>
    <row r="52" spans="1:20" x14ac:dyDescent="0.4">
      <c r="A52" t="s">
        <v>60</v>
      </c>
      <c r="C52">
        <v>57.3</v>
      </c>
      <c r="D52">
        <v>19.3</v>
      </c>
      <c r="E52">
        <v>160</v>
      </c>
      <c r="F52">
        <v>4</v>
      </c>
      <c r="G52">
        <v>426.9</v>
      </c>
      <c r="H52">
        <v>389.5</v>
      </c>
      <c r="I52">
        <v>1292.4000000000001</v>
      </c>
      <c r="J52">
        <f t="shared" si="1"/>
        <v>6415.1999999999989</v>
      </c>
      <c r="M52">
        <f t="shared" si="29"/>
        <v>0</v>
      </c>
      <c r="N52">
        <f t="shared" si="30"/>
        <v>0</v>
      </c>
      <c r="O52">
        <f t="shared" si="31"/>
        <v>0</v>
      </c>
      <c r="P52">
        <f t="shared" si="32"/>
        <v>0</v>
      </c>
      <c r="Q52">
        <f t="shared" si="33"/>
        <v>0</v>
      </c>
      <c r="R52">
        <f t="shared" si="34"/>
        <v>0</v>
      </c>
      <c r="S52">
        <f t="shared" si="35"/>
        <v>0</v>
      </c>
      <c r="T52">
        <f t="shared" si="36"/>
        <v>0</v>
      </c>
    </row>
    <row r="53" spans="1:20" x14ac:dyDescent="0.4">
      <c r="A53" t="s">
        <v>61</v>
      </c>
      <c r="C53">
        <v>62</v>
      </c>
      <c r="D53">
        <v>23.5</v>
      </c>
      <c r="E53">
        <v>156</v>
      </c>
      <c r="F53">
        <v>1</v>
      </c>
      <c r="G53">
        <v>386.9</v>
      </c>
      <c r="H53">
        <v>374.7</v>
      </c>
      <c r="I53">
        <v>1062.7</v>
      </c>
      <c r="J53">
        <f t="shared" si="1"/>
        <v>5705.4999999999991</v>
      </c>
      <c r="M53">
        <f t="shared" si="29"/>
        <v>0</v>
      </c>
      <c r="N53">
        <f t="shared" si="30"/>
        <v>0</v>
      </c>
      <c r="O53">
        <f t="shared" si="31"/>
        <v>0</v>
      </c>
      <c r="P53">
        <f t="shared" si="32"/>
        <v>0</v>
      </c>
      <c r="Q53">
        <f t="shared" si="33"/>
        <v>0</v>
      </c>
      <c r="R53">
        <f t="shared" si="34"/>
        <v>0</v>
      </c>
      <c r="S53">
        <f t="shared" si="35"/>
        <v>0</v>
      </c>
      <c r="T53">
        <f t="shared" si="36"/>
        <v>0</v>
      </c>
    </row>
    <row r="54" spans="1:20" x14ac:dyDescent="0.4">
      <c r="A54" t="s">
        <v>62</v>
      </c>
      <c r="C54">
        <v>67.099999999999994</v>
      </c>
      <c r="D54">
        <v>12</v>
      </c>
      <c r="E54">
        <v>148</v>
      </c>
      <c r="F54">
        <v>0</v>
      </c>
      <c r="G54">
        <v>281.60000000000002</v>
      </c>
      <c r="H54">
        <v>279.60000000000002</v>
      </c>
      <c r="I54">
        <v>551.29999999999995</v>
      </c>
      <c r="J54">
        <f t="shared" si="1"/>
        <v>3930.5</v>
      </c>
      <c r="M54">
        <f t="shared" si="29"/>
        <v>0</v>
      </c>
      <c r="N54">
        <f t="shared" si="30"/>
        <v>0</v>
      </c>
      <c r="O54">
        <f t="shared" si="31"/>
        <v>0</v>
      </c>
      <c r="P54">
        <f t="shared" si="32"/>
        <v>0</v>
      </c>
      <c r="Q54">
        <f t="shared" si="33"/>
        <v>0</v>
      </c>
      <c r="R54">
        <f t="shared" si="34"/>
        <v>0</v>
      </c>
      <c r="S54">
        <f t="shared" si="35"/>
        <v>0</v>
      </c>
      <c r="T54">
        <f t="shared" si="36"/>
        <v>0</v>
      </c>
    </row>
    <row r="55" spans="1:20" x14ac:dyDescent="0.4">
      <c r="A55" t="s">
        <v>75</v>
      </c>
      <c r="C55">
        <v>73.400000000000006</v>
      </c>
      <c r="D55">
        <v>16.399999999999999</v>
      </c>
      <c r="E55">
        <v>163</v>
      </c>
      <c r="F55">
        <v>0</v>
      </c>
      <c r="G55">
        <v>212.2</v>
      </c>
      <c r="H55">
        <v>212.2</v>
      </c>
      <c r="I55">
        <v>335</v>
      </c>
      <c r="J55">
        <f t="shared" si="1"/>
        <v>2881.3999999999996</v>
      </c>
      <c r="M55">
        <f t="shared" si="29"/>
        <v>0</v>
      </c>
      <c r="N55">
        <f t="shared" si="30"/>
        <v>0</v>
      </c>
      <c r="O55">
        <f t="shared" si="31"/>
        <v>0</v>
      </c>
      <c r="P55">
        <f t="shared" si="32"/>
        <v>0</v>
      </c>
      <c r="Q55">
        <f t="shared" si="33"/>
        <v>0</v>
      </c>
      <c r="R55">
        <f t="shared" si="34"/>
        <v>0</v>
      </c>
      <c r="S55">
        <f t="shared" si="35"/>
        <v>0</v>
      </c>
      <c r="T55">
        <f t="shared" si="36"/>
        <v>0</v>
      </c>
    </row>
    <row r="56" spans="1:20" x14ac:dyDescent="0.4">
      <c r="A56" t="s">
        <v>22</v>
      </c>
      <c r="C56">
        <v>44.4</v>
      </c>
      <c r="D56">
        <v>11.6</v>
      </c>
      <c r="E56">
        <v>158</v>
      </c>
      <c r="F56">
        <v>3</v>
      </c>
      <c r="G56">
        <v>299.7</v>
      </c>
      <c r="H56">
        <v>275.3</v>
      </c>
      <c r="I56">
        <v>715.6</v>
      </c>
      <c r="J56">
        <f t="shared" si="1"/>
        <v>4312</v>
      </c>
      <c r="L56">
        <f>IF($F$1=A56,A56,0)</f>
        <v>0</v>
      </c>
      <c r="M56">
        <f t="shared" ref="M56:T56" si="37">IF($F$1=$L$56,C56,0)</f>
        <v>0</v>
      </c>
      <c r="N56">
        <f t="shared" si="37"/>
        <v>0</v>
      </c>
      <c r="O56">
        <f t="shared" si="37"/>
        <v>0</v>
      </c>
      <c r="P56">
        <f t="shared" si="37"/>
        <v>0</v>
      </c>
      <c r="Q56">
        <f t="shared" si="37"/>
        <v>0</v>
      </c>
      <c r="R56">
        <f t="shared" si="37"/>
        <v>0</v>
      </c>
      <c r="S56">
        <f t="shared" si="37"/>
        <v>0</v>
      </c>
      <c r="T56">
        <f t="shared" si="37"/>
        <v>0</v>
      </c>
    </row>
    <row r="57" spans="1:20" x14ac:dyDescent="0.4">
      <c r="A57" t="s">
        <v>73</v>
      </c>
      <c r="C57" t="s">
        <v>74</v>
      </c>
      <c r="D57" t="s">
        <v>74</v>
      </c>
      <c r="E57" t="s">
        <v>74</v>
      </c>
      <c r="F57" t="s">
        <v>74</v>
      </c>
      <c r="G57" t="s">
        <v>74</v>
      </c>
      <c r="H57" t="s">
        <v>74</v>
      </c>
      <c r="I57" t="s">
        <v>74</v>
      </c>
      <c r="J57" t="e">
        <f t="shared" si="1"/>
        <v>#VALUE!</v>
      </c>
      <c r="M57">
        <f t="shared" ref="M57:M68" si="38">IF($F$1=$L$56,C57,0)</f>
        <v>0</v>
      </c>
      <c r="N57">
        <f t="shared" ref="N57:N68" si="39">IF($F$1=$L$56,D57,0)</f>
        <v>0</v>
      </c>
      <c r="O57">
        <f t="shared" ref="O57:O68" si="40">IF($F$1=$L$56,E57,0)</f>
        <v>0</v>
      </c>
      <c r="P57">
        <f t="shared" ref="P57:P68" si="41">IF($F$1=$L$56,F57,0)</f>
        <v>0</v>
      </c>
      <c r="Q57">
        <f t="shared" ref="Q57:Q68" si="42">IF($F$1=$L$56,G57,0)</f>
        <v>0</v>
      </c>
      <c r="R57">
        <f t="shared" ref="R57:R68" si="43">IF($F$1=$L$56,H57,0)</f>
        <v>0</v>
      </c>
      <c r="S57">
        <f t="shared" ref="S57:S68" si="44">IF($F$1=$L$56,I57,0)</f>
        <v>0</v>
      </c>
      <c r="T57">
        <f t="shared" ref="T57:T68" si="45">IF($F$1=$L$56,J57,0)</f>
        <v>0</v>
      </c>
    </row>
    <row r="58" spans="1:20" x14ac:dyDescent="0.4">
      <c r="A58" t="s">
        <v>53</v>
      </c>
      <c r="C58">
        <v>23.1</v>
      </c>
      <c r="D58">
        <v>4.2</v>
      </c>
      <c r="E58">
        <v>168</v>
      </c>
      <c r="F58">
        <v>2</v>
      </c>
      <c r="G58">
        <v>246</v>
      </c>
      <c r="H58">
        <v>227.9</v>
      </c>
      <c r="I58">
        <v>499.9</v>
      </c>
      <c r="J58">
        <f t="shared" si="1"/>
        <v>3451.9</v>
      </c>
      <c r="M58">
        <f t="shared" si="38"/>
        <v>0</v>
      </c>
      <c r="N58">
        <f t="shared" si="39"/>
        <v>0</v>
      </c>
      <c r="O58">
        <f t="shared" si="40"/>
        <v>0</v>
      </c>
      <c r="P58">
        <f t="shared" si="41"/>
        <v>0</v>
      </c>
      <c r="Q58">
        <f t="shared" si="42"/>
        <v>0</v>
      </c>
      <c r="R58">
        <f t="shared" si="43"/>
        <v>0</v>
      </c>
      <c r="S58">
        <f t="shared" si="44"/>
        <v>0</v>
      </c>
      <c r="T58">
        <f t="shared" si="45"/>
        <v>0</v>
      </c>
    </row>
    <row r="59" spans="1:20" x14ac:dyDescent="0.4">
      <c r="A59" t="s">
        <v>54</v>
      </c>
      <c r="C59">
        <v>27.6</v>
      </c>
      <c r="D59">
        <v>4.0999999999999996</v>
      </c>
      <c r="E59">
        <v>155</v>
      </c>
      <c r="F59">
        <v>4</v>
      </c>
      <c r="G59">
        <v>246.8</v>
      </c>
      <c r="H59">
        <v>227.2</v>
      </c>
      <c r="I59">
        <v>612.6</v>
      </c>
      <c r="J59">
        <f t="shared" si="1"/>
        <v>3574.2000000000003</v>
      </c>
      <c r="M59">
        <f t="shared" si="38"/>
        <v>0</v>
      </c>
      <c r="N59">
        <f t="shared" si="39"/>
        <v>0</v>
      </c>
      <c r="O59">
        <f t="shared" si="40"/>
        <v>0</v>
      </c>
      <c r="P59">
        <f t="shared" si="41"/>
        <v>0</v>
      </c>
      <c r="Q59">
        <f t="shared" si="42"/>
        <v>0</v>
      </c>
      <c r="R59">
        <f t="shared" si="43"/>
        <v>0</v>
      </c>
      <c r="S59">
        <f t="shared" si="44"/>
        <v>0</v>
      </c>
      <c r="T59">
        <f t="shared" si="45"/>
        <v>0</v>
      </c>
    </row>
    <row r="60" spans="1:20" x14ac:dyDescent="0.4">
      <c r="A60" t="s">
        <v>55</v>
      </c>
      <c r="C60">
        <v>33.1</v>
      </c>
      <c r="D60">
        <v>5.9</v>
      </c>
      <c r="E60">
        <v>158</v>
      </c>
      <c r="F60">
        <v>2</v>
      </c>
      <c r="G60">
        <v>290.10000000000002</v>
      </c>
      <c r="H60">
        <v>245.6</v>
      </c>
      <c r="I60">
        <v>662.4</v>
      </c>
      <c r="J60">
        <f t="shared" si="1"/>
        <v>4143.6000000000004</v>
      </c>
      <c r="M60">
        <f t="shared" si="38"/>
        <v>0</v>
      </c>
      <c r="N60">
        <f t="shared" si="39"/>
        <v>0</v>
      </c>
      <c r="O60">
        <f t="shared" si="40"/>
        <v>0</v>
      </c>
      <c r="P60">
        <f t="shared" si="41"/>
        <v>0</v>
      </c>
      <c r="Q60">
        <f t="shared" si="42"/>
        <v>0</v>
      </c>
      <c r="R60">
        <f t="shared" si="43"/>
        <v>0</v>
      </c>
      <c r="S60">
        <f t="shared" si="44"/>
        <v>0</v>
      </c>
      <c r="T60">
        <f t="shared" si="45"/>
        <v>0</v>
      </c>
    </row>
    <row r="61" spans="1:20" x14ac:dyDescent="0.4">
      <c r="A61" t="s">
        <v>56</v>
      </c>
      <c r="C61">
        <v>37.700000000000003</v>
      </c>
      <c r="D61">
        <v>7.9</v>
      </c>
      <c r="E61">
        <v>152</v>
      </c>
      <c r="F61">
        <v>1</v>
      </c>
      <c r="G61">
        <v>316</v>
      </c>
      <c r="H61">
        <v>289.60000000000002</v>
      </c>
      <c r="I61">
        <v>771</v>
      </c>
      <c r="J61">
        <f t="shared" si="1"/>
        <v>4563</v>
      </c>
      <c r="M61">
        <f t="shared" si="38"/>
        <v>0</v>
      </c>
      <c r="N61">
        <f t="shared" si="39"/>
        <v>0</v>
      </c>
      <c r="O61">
        <f t="shared" si="40"/>
        <v>0</v>
      </c>
      <c r="P61">
        <f t="shared" si="41"/>
        <v>0</v>
      </c>
      <c r="Q61">
        <f t="shared" si="42"/>
        <v>0</v>
      </c>
      <c r="R61">
        <f t="shared" si="43"/>
        <v>0</v>
      </c>
      <c r="S61">
        <f t="shared" si="44"/>
        <v>0</v>
      </c>
      <c r="T61">
        <f t="shared" si="45"/>
        <v>0</v>
      </c>
    </row>
    <row r="62" spans="1:20" x14ac:dyDescent="0.4">
      <c r="A62" t="s">
        <v>57</v>
      </c>
      <c r="C62">
        <v>42.7</v>
      </c>
      <c r="D62">
        <v>10.8</v>
      </c>
      <c r="E62">
        <v>160</v>
      </c>
      <c r="F62">
        <v>7</v>
      </c>
      <c r="G62">
        <v>312.5</v>
      </c>
      <c r="H62">
        <v>290.89999999999998</v>
      </c>
      <c r="I62">
        <v>701.9</v>
      </c>
      <c r="J62">
        <f t="shared" si="1"/>
        <v>4451.8999999999996</v>
      </c>
      <c r="M62">
        <f t="shared" si="38"/>
        <v>0</v>
      </c>
      <c r="N62">
        <f t="shared" si="39"/>
        <v>0</v>
      </c>
      <c r="O62">
        <f t="shared" si="40"/>
        <v>0</v>
      </c>
      <c r="P62">
        <f t="shared" si="41"/>
        <v>0</v>
      </c>
      <c r="Q62">
        <f t="shared" si="42"/>
        <v>0</v>
      </c>
      <c r="R62">
        <f t="shared" si="43"/>
        <v>0</v>
      </c>
      <c r="S62">
        <f t="shared" si="44"/>
        <v>0</v>
      </c>
      <c r="T62">
        <f t="shared" si="45"/>
        <v>0</v>
      </c>
    </row>
    <row r="63" spans="1:20" x14ac:dyDescent="0.4">
      <c r="A63" t="s">
        <v>58</v>
      </c>
      <c r="C63">
        <v>47.7</v>
      </c>
      <c r="D63">
        <v>13.2</v>
      </c>
      <c r="E63">
        <v>163</v>
      </c>
      <c r="F63">
        <v>4</v>
      </c>
      <c r="G63">
        <v>313.2</v>
      </c>
      <c r="H63">
        <v>294.2</v>
      </c>
      <c r="I63">
        <v>694.7</v>
      </c>
      <c r="J63">
        <f t="shared" si="1"/>
        <v>4453.0999999999995</v>
      </c>
      <c r="M63">
        <f t="shared" si="38"/>
        <v>0</v>
      </c>
      <c r="N63">
        <f t="shared" si="39"/>
        <v>0</v>
      </c>
      <c r="O63">
        <f t="shared" si="40"/>
        <v>0</v>
      </c>
      <c r="P63">
        <f t="shared" si="41"/>
        <v>0</v>
      </c>
      <c r="Q63">
        <f t="shared" si="42"/>
        <v>0</v>
      </c>
      <c r="R63">
        <f t="shared" si="43"/>
        <v>0</v>
      </c>
      <c r="S63">
        <f t="shared" si="44"/>
        <v>0</v>
      </c>
      <c r="T63">
        <f t="shared" si="45"/>
        <v>0</v>
      </c>
    </row>
    <row r="64" spans="1:20" x14ac:dyDescent="0.4">
      <c r="A64" t="s">
        <v>59</v>
      </c>
      <c r="C64">
        <v>52.3</v>
      </c>
      <c r="D64">
        <v>16.8</v>
      </c>
      <c r="E64">
        <v>160</v>
      </c>
      <c r="F64">
        <v>3</v>
      </c>
      <c r="G64">
        <v>318.7</v>
      </c>
      <c r="H64">
        <v>294.5</v>
      </c>
      <c r="I64">
        <v>853.8</v>
      </c>
      <c r="J64">
        <f t="shared" si="1"/>
        <v>4678.2</v>
      </c>
      <c r="M64">
        <f t="shared" si="38"/>
        <v>0</v>
      </c>
      <c r="N64">
        <f t="shared" si="39"/>
        <v>0</v>
      </c>
      <c r="O64">
        <f t="shared" si="40"/>
        <v>0</v>
      </c>
      <c r="P64">
        <f t="shared" si="41"/>
        <v>0</v>
      </c>
      <c r="Q64">
        <f t="shared" si="42"/>
        <v>0</v>
      </c>
      <c r="R64">
        <f t="shared" si="43"/>
        <v>0</v>
      </c>
      <c r="S64">
        <f t="shared" si="44"/>
        <v>0</v>
      </c>
      <c r="T64">
        <f t="shared" si="45"/>
        <v>0</v>
      </c>
    </row>
    <row r="65" spans="1:20" x14ac:dyDescent="0.4">
      <c r="A65" t="s">
        <v>60</v>
      </c>
      <c r="C65">
        <v>57.5</v>
      </c>
      <c r="D65">
        <v>18.5</v>
      </c>
      <c r="E65">
        <v>154</v>
      </c>
      <c r="F65">
        <v>3</v>
      </c>
      <c r="G65">
        <v>316.5</v>
      </c>
      <c r="H65">
        <v>294.10000000000002</v>
      </c>
      <c r="I65">
        <v>824.7</v>
      </c>
      <c r="J65">
        <f t="shared" si="1"/>
        <v>4622.7</v>
      </c>
      <c r="M65">
        <f t="shared" si="38"/>
        <v>0</v>
      </c>
      <c r="N65">
        <f t="shared" si="39"/>
        <v>0</v>
      </c>
      <c r="O65">
        <f t="shared" si="40"/>
        <v>0</v>
      </c>
      <c r="P65">
        <f t="shared" si="41"/>
        <v>0</v>
      </c>
      <c r="Q65">
        <f t="shared" si="42"/>
        <v>0</v>
      </c>
      <c r="R65">
        <f t="shared" si="43"/>
        <v>0</v>
      </c>
      <c r="S65">
        <f t="shared" si="44"/>
        <v>0</v>
      </c>
      <c r="T65">
        <f t="shared" si="45"/>
        <v>0</v>
      </c>
    </row>
    <row r="66" spans="1:20" x14ac:dyDescent="0.4">
      <c r="A66" t="s">
        <v>61</v>
      </c>
      <c r="C66">
        <v>62.9</v>
      </c>
      <c r="D66">
        <v>15.2</v>
      </c>
      <c r="E66">
        <v>160</v>
      </c>
      <c r="F66">
        <v>0</v>
      </c>
      <c r="G66">
        <v>293.7</v>
      </c>
      <c r="H66">
        <v>286.7</v>
      </c>
      <c r="I66">
        <v>710.9</v>
      </c>
      <c r="J66">
        <f t="shared" si="1"/>
        <v>4235.2999999999993</v>
      </c>
      <c r="M66">
        <f t="shared" si="38"/>
        <v>0</v>
      </c>
      <c r="N66">
        <f t="shared" si="39"/>
        <v>0</v>
      </c>
      <c r="O66">
        <f t="shared" si="40"/>
        <v>0</v>
      </c>
      <c r="P66">
        <f t="shared" si="41"/>
        <v>0</v>
      </c>
      <c r="Q66">
        <f t="shared" si="42"/>
        <v>0</v>
      </c>
      <c r="R66">
        <f t="shared" si="43"/>
        <v>0</v>
      </c>
      <c r="S66">
        <f t="shared" si="44"/>
        <v>0</v>
      </c>
      <c r="T66">
        <f t="shared" si="45"/>
        <v>0</v>
      </c>
    </row>
    <row r="67" spans="1:20" x14ac:dyDescent="0.4">
      <c r="A67" t="s">
        <v>62</v>
      </c>
      <c r="C67">
        <v>66.400000000000006</v>
      </c>
      <c r="D67">
        <v>34.200000000000003</v>
      </c>
      <c r="E67">
        <v>164</v>
      </c>
      <c r="F67">
        <v>1</v>
      </c>
      <c r="G67">
        <v>232.4</v>
      </c>
      <c r="H67">
        <v>223.8</v>
      </c>
      <c r="I67">
        <v>466.5</v>
      </c>
      <c r="J67">
        <f t="shared" si="1"/>
        <v>3255.3</v>
      </c>
      <c r="M67">
        <f t="shared" si="38"/>
        <v>0</v>
      </c>
      <c r="N67">
        <f t="shared" si="39"/>
        <v>0</v>
      </c>
      <c r="O67">
        <f t="shared" si="40"/>
        <v>0</v>
      </c>
      <c r="P67">
        <f t="shared" si="41"/>
        <v>0</v>
      </c>
      <c r="Q67">
        <f t="shared" si="42"/>
        <v>0</v>
      </c>
      <c r="R67">
        <f t="shared" si="43"/>
        <v>0</v>
      </c>
      <c r="S67">
        <f t="shared" si="44"/>
        <v>0</v>
      </c>
      <c r="T67">
        <f t="shared" si="45"/>
        <v>0</v>
      </c>
    </row>
    <row r="68" spans="1:20" x14ac:dyDescent="0.4">
      <c r="A68" t="s">
        <v>75</v>
      </c>
      <c r="C68" t="s">
        <v>74</v>
      </c>
      <c r="D68" t="s">
        <v>74</v>
      </c>
      <c r="E68" t="s">
        <v>74</v>
      </c>
      <c r="F68" t="s">
        <v>74</v>
      </c>
      <c r="G68" t="s">
        <v>74</v>
      </c>
      <c r="H68" t="s">
        <v>74</v>
      </c>
      <c r="I68" t="s">
        <v>74</v>
      </c>
      <c r="J68" t="e">
        <f t="shared" si="1"/>
        <v>#VALUE!</v>
      </c>
      <c r="M68">
        <f t="shared" si="38"/>
        <v>0</v>
      </c>
      <c r="N68">
        <f t="shared" si="39"/>
        <v>0</v>
      </c>
      <c r="O68">
        <f t="shared" si="40"/>
        <v>0</v>
      </c>
      <c r="P68">
        <f t="shared" si="41"/>
        <v>0</v>
      </c>
      <c r="Q68">
        <f t="shared" si="42"/>
        <v>0</v>
      </c>
      <c r="R68">
        <f t="shared" si="43"/>
        <v>0</v>
      </c>
      <c r="S68">
        <f t="shared" si="44"/>
        <v>0</v>
      </c>
      <c r="T68">
        <f t="shared" si="45"/>
        <v>0</v>
      </c>
    </row>
    <row r="69" spans="1:20" x14ac:dyDescent="0.4">
      <c r="A69" t="s">
        <v>23</v>
      </c>
      <c r="C69">
        <v>43.4</v>
      </c>
      <c r="D69">
        <v>13.8</v>
      </c>
      <c r="E69">
        <v>162</v>
      </c>
      <c r="F69">
        <v>9</v>
      </c>
      <c r="G69">
        <v>384.6</v>
      </c>
      <c r="H69">
        <v>352.8</v>
      </c>
      <c r="I69">
        <v>1023.4</v>
      </c>
      <c r="J69">
        <f t="shared" ref="J69:J132" si="46">(G69*12)+I69</f>
        <v>5638.6</v>
      </c>
      <c r="L69" t="str">
        <f>IF($F$1=A69,A69,0)</f>
        <v>診療放射線技師</v>
      </c>
      <c r="M69">
        <f t="shared" ref="M69:T69" si="47">IF($F$1=$L$69,C69,0)</f>
        <v>43.4</v>
      </c>
      <c r="N69">
        <f t="shared" si="47"/>
        <v>13.8</v>
      </c>
      <c r="O69">
        <f t="shared" si="47"/>
        <v>162</v>
      </c>
      <c r="P69">
        <f t="shared" si="47"/>
        <v>9</v>
      </c>
      <c r="Q69">
        <f t="shared" si="47"/>
        <v>384.6</v>
      </c>
      <c r="R69">
        <f t="shared" si="47"/>
        <v>352.8</v>
      </c>
      <c r="S69">
        <f t="shared" si="47"/>
        <v>1023.4</v>
      </c>
      <c r="T69">
        <f t="shared" si="47"/>
        <v>5638.6</v>
      </c>
    </row>
    <row r="70" spans="1:20" x14ac:dyDescent="0.4">
      <c r="A70" t="s">
        <v>73</v>
      </c>
      <c r="C70" t="s">
        <v>74</v>
      </c>
      <c r="D70" t="s">
        <v>74</v>
      </c>
      <c r="E70" t="s">
        <v>74</v>
      </c>
      <c r="F70" t="s">
        <v>74</v>
      </c>
      <c r="G70" t="s">
        <v>74</v>
      </c>
      <c r="H70" t="s">
        <v>74</v>
      </c>
      <c r="I70" t="s">
        <v>74</v>
      </c>
      <c r="J70" t="e">
        <f t="shared" si="46"/>
        <v>#VALUE!</v>
      </c>
      <c r="M70" t="str">
        <f t="shared" ref="M70:M81" si="48">IF($F$1=$L$69,C70,0)</f>
        <v>-</v>
      </c>
      <c r="N70" t="str">
        <f t="shared" ref="N70:N81" si="49">IF($F$1=$L$69,D70,0)</f>
        <v>-</v>
      </c>
      <c r="O70" t="str">
        <f t="shared" ref="O70:O81" si="50">IF($F$1=$L$69,E70,0)</f>
        <v>-</v>
      </c>
      <c r="P70" t="str">
        <f t="shared" ref="P70:P81" si="51">IF($F$1=$L$69,F70,0)</f>
        <v>-</v>
      </c>
      <c r="Q70" t="str">
        <f t="shared" ref="Q70:Q81" si="52">IF($F$1=$L$69,G70,0)</f>
        <v>-</v>
      </c>
      <c r="R70" t="str">
        <f t="shared" ref="R70:R81" si="53">IF($F$1=$L$69,H70,0)</f>
        <v>-</v>
      </c>
      <c r="S70" t="str">
        <f t="shared" ref="S70:S81" si="54">IF($F$1=$L$69,I70,0)</f>
        <v>-</v>
      </c>
      <c r="T70" t="e">
        <f t="shared" ref="T70:T81" si="55">IF($F$1=$L$69,J70,0)</f>
        <v>#VALUE!</v>
      </c>
    </row>
    <row r="71" spans="1:20" x14ac:dyDescent="0.4">
      <c r="A71" t="s">
        <v>53</v>
      </c>
      <c r="C71">
        <v>23.6</v>
      </c>
      <c r="D71">
        <v>1.4</v>
      </c>
      <c r="E71">
        <v>163</v>
      </c>
      <c r="F71">
        <v>6</v>
      </c>
      <c r="G71">
        <v>248.2</v>
      </c>
      <c r="H71">
        <v>232</v>
      </c>
      <c r="I71">
        <v>319.3</v>
      </c>
      <c r="J71">
        <f t="shared" si="46"/>
        <v>3297.7</v>
      </c>
      <c r="M71">
        <f t="shared" si="48"/>
        <v>23.6</v>
      </c>
      <c r="N71">
        <f t="shared" si="49"/>
        <v>1.4</v>
      </c>
      <c r="O71">
        <f t="shared" si="50"/>
        <v>163</v>
      </c>
      <c r="P71">
        <f t="shared" si="51"/>
        <v>6</v>
      </c>
      <c r="Q71">
        <f t="shared" si="52"/>
        <v>248.2</v>
      </c>
      <c r="R71">
        <f t="shared" si="53"/>
        <v>232</v>
      </c>
      <c r="S71">
        <f t="shared" si="54"/>
        <v>319.3</v>
      </c>
      <c r="T71">
        <f t="shared" si="55"/>
        <v>3297.7</v>
      </c>
    </row>
    <row r="72" spans="1:20" x14ac:dyDescent="0.4">
      <c r="A72" t="s">
        <v>54</v>
      </c>
      <c r="C72">
        <v>27.8</v>
      </c>
      <c r="D72">
        <v>4.4000000000000004</v>
      </c>
      <c r="E72">
        <v>161</v>
      </c>
      <c r="F72">
        <v>11</v>
      </c>
      <c r="G72">
        <v>305.89999999999998</v>
      </c>
      <c r="H72">
        <v>268.7</v>
      </c>
      <c r="I72">
        <v>771.8</v>
      </c>
      <c r="J72">
        <f t="shared" si="46"/>
        <v>4442.5999999999995</v>
      </c>
      <c r="M72">
        <f t="shared" si="48"/>
        <v>27.8</v>
      </c>
      <c r="N72">
        <f t="shared" si="49"/>
        <v>4.4000000000000004</v>
      </c>
      <c r="O72">
        <f t="shared" si="50"/>
        <v>161</v>
      </c>
      <c r="P72">
        <f t="shared" si="51"/>
        <v>11</v>
      </c>
      <c r="Q72">
        <f t="shared" si="52"/>
        <v>305.89999999999998</v>
      </c>
      <c r="R72">
        <f t="shared" si="53"/>
        <v>268.7</v>
      </c>
      <c r="S72">
        <f t="shared" si="54"/>
        <v>771.8</v>
      </c>
      <c r="T72">
        <f t="shared" si="55"/>
        <v>4442.5999999999995</v>
      </c>
    </row>
    <row r="73" spans="1:20" x14ac:dyDescent="0.4">
      <c r="A73" t="s">
        <v>55</v>
      </c>
      <c r="C73">
        <v>32.4</v>
      </c>
      <c r="D73">
        <v>7.9</v>
      </c>
      <c r="E73">
        <v>161</v>
      </c>
      <c r="F73">
        <v>11</v>
      </c>
      <c r="G73">
        <v>338</v>
      </c>
      <c r="H73">
        <v>296.2</v>
      </c>
      <c r="I73">
        <v>980.1</v>
      </c>
      <c r="J73">
        <f t="shared" si="46"/>
        <v>5036.1000000000004</v>
      </c>
      <c r="M73">
        <f t="shared" si="48"/>
        <v>32.4</v>
      </c>
      <c r="N73">
        <f t="shared" si="49"/>
        <v>7.9</v>
      </c>
      <c r="O73">
        <f t="shared" si="50"/>
        <v>161</v>
      </c>
      <c r="P73">
        <f t="shared" si="51"/>
        <v>11</v>
      </c>
      <c r="Q73">
        <f t="shared" si="52"/>
        <v>338</v>
      </c>
      <c r="R73">
        <f t="shared" si="53"/>
        <v>296.2</v>
      </c>
      <c r="S73">
        <f t="shared" si="54"/>
        <v>980.1</v>
      </c>
      <c r="T73">
        <f t="shared" si="55"/>
        <v>5036.1000000000004</v>
      </c>
    </row>
    <row r="74" spans="1:20" x14ac:dyDescent="0.4">
      <c r="A74" t="s">
        <v>56</v>
      </c>
      <c r="C74">
        <v>37.6</v>
      </c>
      <c r="D74">
        <v>9.5</v>
      </c>
      <c r="E74">
        <v>157</v>
      </c>
      <c r="F74">
        <v>12</v>
      </c>
      <c r="G74">
        <v>392</v>
      </c>
      <c r="H74">
        <v>353.2</v>
      </c>
      <c r="I74">
        <v>1000.2</v>
      </c>
      <c r="J74">
        <f t="shared" si="46"/>
        <v>5704.2</v>
      </c>
      <c r="M74">
        <f t="shared" si="48"/>
        <v>37.6</v>
      </c>
      <c r="N74">
        <f t="shared" si="49"/>
        <v>9.5</v>
      </c>
      <c r="O74">
        <f t="shared" si="50"/>
        <v>157</v>
      </c>
      <c r="P74">
        <f t="shared" si="51"/>
        <v>12</v>
      </c>
      <c r="Q74">
        <f t="shared" si="52"/>
        <v>392</v>
      </c>
      <c r="R74">
        <f t="shared" si="53"/>
        <v>353.2</v>
      </c>
      <c r="S74">
        <f t="shared" si="54"/>
        <v>1000.2</v>
      </c>
      <c r="T74">
        <f t="shared" si="55"/>
        <v>5704.2</v>
      </c>
    </row>
    <row r="75" spans="1:20" x14ac:dyDescent="0.4">
      <c r="A75" t="s">
        <v>57</v>
      </c>
      <c r="C75">
        <v>42.6</v>
      </c>
      <c r="D75">
        <v>13.5</v>
      </c>
      <c r="E75">
        <v>162</v>
      </c>
      <c r="F75">
        <v>8</v>
      </c>
      <c r="G75">
        <v>380.5</v>
      </c>
      <c r="H75">
        <v>351.9</v>
      </c>
      <c r="I75">
        <v>1064</v>
      </c>
      <c r="J75">
        <f t="shared" si="46"/>
        <v>5630</v>
      </c>
      <c r="M75">
        <f t="shared" si="48"/>
        <v>42.6</v>
      </c>
      <c r="N75">
        <f t="shared" si="49"/>
        <v>13.5</v>
      </c>
      <c r="O75">
        <f t="shared" si="50"/>
        <v>162</v>
      </c>
      <c r="P75">
        <f t="shared" si="51"/>
        <v>8</v>
      </c>
      <c r="Q75">
        <f t="shared" si="52"/>
        <v>380.5</v>
      </c>
      <c r="R75">
        <f t="shared" si="53"/>
        <v>351.9</v>
      </c>
      <c r="S75">
        <f t="shared" si="54"/>
        <v>1064</v>
      </c>
      <c r="T75">
        <f t="shared" si="55"/>
        <v>5630</v>
      </c>
    </row>
    <row r="76" spans="1:20" x14ac:dyDescent="0.4">
      <c r="A76" t="s">
        <v>58</v>
      </c>
      <c r="C76">
        <v>47.5</v>
      </c>
      <c r="D76">
        <v>17.5</v>
      </c>
      <c r="E76">
        <v>165</v>
      </c>
      <c r="F76">
        <v>11</v>
      </c>
      <c r="G76">
        <v>421.5</v>
      </c>
      <c r="H76">
        <v>385.5</v>
      </c>
      <c r="I76">
        <v>1243.2</v>
      </c>
      <c r="J76">
        <f t="shared" si="46"/>
        <v>6301.2</v>
      </c>
      <c r="M76">
        <f t="shared" si="48"/>
        <v>47.5</v>
      </c>
      <c r="N76">
        <f t="shared" si="49"/>
        <v>17.5</v>
      </c>
      <c r="O76">
        <f t="shared" si="50"/>
        <v>165</v>
      </c>
      <c r="P76">
        <f t="shared" si="51"/>
        <v>11</v>
      </c>
      <c r="Q76">
        <f t="shared" si="52"/>
        <v>421.5</v>
      </c>
      <c r="R76">
        <f t="shared" si="53"/>
        <v>385.5</v>
      </c>
      <c r="S76">
        <f t="shared" si="54"/>
        <v>1243.2</v>
      </c>
      <c r="T76">
        <f t="shared" si="55"/>
        <v>6301.2</v>
      </c>
    </row>
    <row r="77" spans="1:20" x14ac:dyDescent="0.4">
      <c r="A77" t="s">
        <v>59</v>
      </c>
      <c r="C77">
        <v>52</v>
      </c>
      <c r="D77">
        <v>21.4</v>
      </c>
      <c r="E77">
        <v>166</v>
      </c>
      <c r="F77">
        <v>9</v>
      </c>
      <c r="G77">
        <v>443.7</v>
      </c>
      <c r="H77">
        <v>404.5</v>
      </c>
      <c r="I77">
        <v>1252.4000000000001</v>
      </c>
      <c r="J77">
        <f t="shared" si="46"/>
        <v>6576.7999999999993</v>
      </c>
      <c r="M77">
        <f t="shared" si="48"/>
        <v>52</v>
      </c>
      <c r="N77">
        <f t="shared" si="49"/>
        <v>21.4</v>
      </c>
      <c r="O77">
        <f t="shared" si="50"/>
        <v>166</v>
      </c>
      <c r="P77">
        <f t="shared" si="51"/>
        <v>9</v>
      </c>
      <c r="Q77">
        <f t="shared" si="52"/>
        <v>443.7</v>
      </c>
      <c r="R77">
        <f t="shared" si="53"/>
        <v>404.5</v>
      </c>
      <c r="S77">
        <f t="shared" si="54"/>
        <v>1252.4000000000001</v>
      </c>
      <c r="T77">
        <f t="shared" si="55"/>
        <v>6576.7999999999993</v>
      </c>
    </row>
    <row r="78" spans="1:20" x14ac:dyDescent="0.4">
      <c r="A78" t="s">
        <v>60</v>
      </c>
      <c r="C78">
        <v>57.2</v>
      </c>
      <c r="D78">
        <v>22.8</v>
      </c>
      <c r="E78">
        <v>162</v>
      </c>
      <c r="F78">
        <v>5</v>
      </c>
      <c r="G78">
        <v>489</v>
      </c>
      <c r="H78">
        <v>461.1</v>
      </c>
      <c r="I78">
        <v>1359.5</v>
      </c>
      <c r="J78">
        <f t="shared" si="46"/>
        <v>7227.5</v>
      </c>
      <c r="M78">
        <f t="shared" si="48"/>
        <v>57.2</v>
      </c>
      <c r="N78">
        <f t="shared" si="49"/>
        <v>22.8</v>
      </c>
      <c r="O78">
        <f t="shared" si="50"/>
        <v>162</v>
      </c>
      <c r="P78">
        <f t="shared" si="51"/>
        <v>5</v>
      </c>
      <c r="Q78">
        <f t="shared" si="52"/>
        <v>489</v>
      </c>
      <c r="R78">
        <f t="shared" si="53"/>
        <v>461.1</v>
      </c>
      <c r="S78">
        <f t="shared" si="54"/>
        <v>1359.5</v>
      </c>
      <c r="T78">
        <f t="shared" si="55"/>
        <v>7227.5</v>
      </c>
    </row>
    <row r="79" spans="1:20" x14ac:dyDescent="0.4">
      <c r="A79" t="s">
        <v>61</v>
      </c>
      <c r="C79">
        <v>62.1</v>
      </c>
      <c r="D79">
        <v>21.6</v>
      </c>
      <c r="E79">
        <v>160</v>
      </c>
      <c r="F79">
        <v>1</v>
      </c>
      <c r="G79">
        <v>350</v>
      </c>
      <c r="H79">
        <v>346</v>
      </c>
      <c r="I79">
        <v>830</v>
      </c>
      <c r="J79">
        <f t="shared" si="46"/>
        <v>5030</v>
      </c>
      <c r="M79">
        <f t="shared" si="48"/>
        <v>62.1</v>
      </c>
      <c r="N79">
        <f t="shared" si="49"/>
        <v>21.6</v>
      </c>
      <c r="O79">
        <f t="shared" si="50"/>
        <v>160</v>
      </c>
      <c r="P79">
        <f t="shared" si="51"/>
        <v>1</v>
      </c>
      <c r="Q79">
        <f t="shared" si="52"/>
        <v>350</v>
      </c>
      <c r="R79">
        <f t="shared" si="53"/>
        <v>346</v>
      </c>
      <c r="S79">
        <f t="shared" si="54"/>
        <v>830</v>
      </c>
      <c r="T79">
        <f t="shared" si="55"/>
        <v>5030</v>
      </c>
    </row>
    <row r="80" spans="1:20" x14ac:dyDescent="0.4">
      <c r="A80" t="s">
        <v>62</v>
      </c>
      <c r="C80">
        <v>67.599999999999994</v>
      </c>
      <c r="D80">
        <v>21.4</v>
      </c>
      <c r="E80">
        <v>156</v>
      </c>
      <c r="F80">
        <v>5</v>
      </c>
      <c r="G80">
        <v>335.9</v>
      </c>
      <c r="H80">
        <v>328</v>
      </c>
      <c r="I80">
        <v>441.4</v>
      </c>
      <c r="J80">
        <f t="shared" si="46"/>
        <v>4472.2</v>
      </c>
      <c r="M80">
        <f t="shared" si="48"/>
        <v>67.599999999999994</v>
      </c>
      <c r="N80">
        <f t="shared" si="49"/>
        <v>21.4</v>
      </c>
      <c r="O80">
        <f t="shared" si="50"/>
        <v>156</v>
      </c>
      <c r="P80">
        <f t="shared" si="51"/>
        <v>5</v>
      </c>
      <c r="Q80">
        <f t="shared" si="52"/>
        <v>335.9</v>
      </c>
      <c r="R80">
        <f t="shared" si="53"/>
        <v>328</v>
      </c>
      <c r="S80">
        <f t="shared" si="54"/>
        <v>441.4</v>
      </c>
      <c r="T80">
        <f t="shared" si="55"/>
        <v>4472.2</v>
      </c>
    </row>
    <row r="81" spans="1:20" x14ac:dyDescent="0.4">
      <c r="A81" t="s">
        <v>75</v>
      </c>
      <c r="C81">
        <v>73.2</v>
      </c>
      <c r="D81">
        <v>10.9</v>
      </c>
      <c r="E81">
        <v>161</v>
      </c>
      <c r="F81">
        <v>0</v>
      </c>
      <c r="G81">
        <v>306.60000000000002</v>
      </c>
      <c r="H81">
        <v>306.2</v>
      </c>
      <c r="I81">
        <v>703.9</v>
      </c>
      <c r="J81">
        <f t="shared" si="46"/>
        <v>4383.1000000000004</v>
      </c>
      <c r="M81">
        <f t="shared" si="48"/>
        <v>73.2</v>
      </c>
      <c r="N81">
        <f t="shared" si="49"/>
        <v>10.9</v>
      </c>
      <c r="O81">
        <f t="shared" si="50"/>
        <v>161</v>
      </c>
      <c r="P81">
        <f t="shared" si="51"/>
        <v>0</v>
      </c>
      <c r="Q81">
        <f t="shared" si="52"/>
        <v>306.60000000000002</v>
      </c>
      <c r="R81">
        <f t="shared" si="53"/>
        <v>306.2</v>
      </c>
      <c r="S81">
        <f t="shared" si="54"/>
        <v>703.9</v>
      </c>
      <c r="T81">
        <f t="shared" si="55"/>
        <v>4383.1000000000004</v>
      </c>
    </row>
    <row r="82" spans="1:20" x14ac:dyDescent="0.4">
      <c r="A82" t="s">
        <v>24</v>
      </c>
      <c r="C82">
        <v>43</v>
      </c>
      <c r="D82">
        <v>15</v>
      </c>
      <c r="E82">
        <v>161</v>
      </c>
      <c r="F82">
        <v>11</v>
      </c>
      <c r="G82">
        <v>373.9</v>
      </c>
      <c r="H82">
        <v>336.3</v>
      </c>
      <c r="I82">
        <v>1016.8</v>
      </c>
      <c r="J82">
        <f t="shared" si="46"/>
        <v>5503.5999999999995</v>
      </c>
      <c r="L82">
        <f>IF($F$1=A82,A82,0)</f>
        <v>0</v>
      </c>
      <c r="M82">
        <f t="shared" ref="M82:T82" si="56">IF($F$1=$L$82,C82,0)</f>
        <v>0</v>
      </c>
      <c r="N82">
        <f t="shared" si="56"/>
        <v>0</v>
      </c>
      <c r="O82">
        <f t="shared" si="56"/>
        <v>0</v>
      </c>
      <c r="P82">
        <f t="shared" si="56"/>
        <v>0</v>
      </c>
      <c r="Q82">
        <f t="shared" si="56"/>
        <v>0</v>
      </c>
      <c r="R82">
        <f t="shared" si="56"/>
        <v>0</v>
      </c>
      <c r="S82">
        <f t="shared" si="56"/>
        <v>0</v>
      </c>
      <c r="T82">
        <f t="shared" si="56"/>
        <v>0</v>
      </c>
    </row>
    <row r="83" spans="1:20" x14ac:dyDescent="0.4">
      <c r="A83" t="s">
        <v>73</v>
      </c>
      <c r="C83" t="s">
        <v>74</v>
      </c>
      <c r="D83" t="s">
        <v>74</v>
      </c>
      <c r="E83" t="s">
        <v>74</v>
      </c>
      <c r="F83" t="s">
        <v>74</v>
      </c>
      <c r="G83" t="s">
        <v>74</v>
      </c>
      <c r="H83" t="s">
        <v>74</v>
      </c>
      <c r="I83" t="s">
        <v>74</v>
      </c>
      <c r="J83" t="e">
        <f t="shared" si="46"/>
        <v>#VALUE!</v>
      </c>
      <c r="M83">
        <f t="shared" ref="M83:M94" si="57">IF($F$1=$L$82,C83,0)</f>
        <v>0</v>
      </c>
      <c r="N83">
        <f t="shared" ref="N83:N94" si="58">IF($F$1=$L$82,D83,0)</f>
        <v>0</v>
      </c>
      <c r="O83">
        <f t="shared" ref="O83:O94" si="59">IF($F$1=$L$82,E83,0)</f>
        <v>0</v>
      </c>
      <c r="P83">
        <f t="shared" ref="P83:P94" si="60">IF($F$1=$L$82,F83,0)</f>
        <v>0</v>
      </c>
      <c r="Q83">
        <f t="shared" ref="Q83:Q94" si="61">IF($F$1=$L$82,G83,0)</f>
        <v>0</v>
      </c>
      <c r="R83">
        <f t="shared" ref="R83:R94" si="62">IF($F$1=$L$82,H83,0)</f>
        <v>0</v>
      </c>
      <c r="S83">
        <f t="shared" ref="S83:S94" si="63">IF($F$1=$L$82,I83,0)</f>
        <v>0</v>
      </c>
      <c r="T83">
        <f t="shared" ref="T83:T94" si="64">IF($F$1=$L$82,J83,0)</f>
        <v>0</v>
      </c>
    </row>
    <row r="84" spans="1:20" x14ac:dyDescent="0.4">
      <c r="A84" t="s">
        <v>53</v>
      </c>
      <c r="C84">
        <v>23.8</v>
      </c>
      <c r="D84">
        <v>1.7</v>
      </c>
      <c r="E84">
        <v>161</v>
      </c>
      <c r="F84">
        <v>9</v>
      </c>
      <c r="G84">
        <v>246.3</v>
      </c>
      <c r="H84">
        <v>227.1</v>
      </c>
      <c r="I84">
        <v>417.2</v>
      </c>
      <c r="J84">
        <f t="shared" si="46"/>
        <v>3372.8</v>
      </c>
      <c r="M84">
        <f t="shared" si="57"/>
        <v>0</v>
      </c>
      <c r="N84">
        <f t="shared" si="58"/>
        <v>0</v>
      </c>
      <c r="O84">
        <f t="shared" si="59"/>
        <v>0</v>
      </c>
      <c r="P84">
        <f t="shared" si="60"/>
        <v>0</v>
      </c>
      <c r="Q84">
        <f t="shared" si="61"/>
        <v>0</v>
      </c>
      <c r="R84">
        <f t="shared" si="62"/>
        <v>0</v>
      </c>
      <c r="S84">
        <f t="shared" si="63"/>
        <v>0</v>
      </c>
      <c r="T84">
        <f t="shared" si="64"/>
        <v>0</v>
      </c>
    </row>
    <row r="85" spans="1:20" x14ac:dyDescent="0.4">
      <c r="A85" t="s">
        <v>54</v>
      </c>
      <c r="C85">
        <v>27.7</v>
      </c>
      <c r="D85">
        <v>4</v>
      </c>
      <c r="E85">
        <v>160</v>
      </c>
      <c r="F85">
        <v>11</v>
      </c>
      <c r="G85">
        <v>275.39999999999998</v>
      </c>
      <c r="H85">
        <v>247.1</v>
      </c>
      <c r="I85">
        <v>728.5</v>
      </c>
      <c r="J85">
        <f t="shared" si="46"/>
        <v>4033.2999999999997</v>
      </c>
      <c r="M85">
        <f t="shared" si="57"/>
        <v>0</v>
      </c>
      <c r="N85">
        <f t="shared" si="58"/>
        <v>0</v>
      </c>
      <c r="O85">
        <f t="shared" si="59"/>
        <v>0</v>
      </c>
      <c r="P85">
        <f t="shared" si="60"/>
        <v>0</v>
      </c>
      <c r="Q85">
        <f t="shared" si="61"/>
        <v>0</v>
      </c>
      <c r="R85">
        <f t="shared" si="62"/>
        <v>0</v>
      </c>
      <c r="S85">
        <f t="shared" si="63"/>
        <v>0</v>
      </c>
      <c r="T85">
        <f t="shared" si="64"/>
        <v>0</v>
      </c>
    </row>
    <row r="86" spans="1:20" x14ac:dyDescent="0.4">
      <c r="A86" t="s">
        <v>55</v>
      </c>
      <c r="C86">
        <v>32.700000000000003</v>
      </c>
      <c r="D86">
        <v>6.9</v>
      </c>
      <c r="E86">
        <v>158</v>
      </c>
      <c r="F86">
        <v>14</v>
      </c>
      <c r="G86">
        <v>308</v>
      </c>
      <c r="H86">
        <v>266</v>
      </c>
      <c r="I86">
        <v>890.8</v>
      </c>
      <c r="J86">
        <f t="shared" si="46"/>
        <v>4586.8</v>
      </c>
      <c r="M86">
        <f t="shared" si="57"/>
        <v>0</v>
      </c>
      <c r="N86">
        <f t="shared" si="58"/>
        <v>0</v>
      </c>
      <c r="O86">
        <f t="shared" si="59"/>
        <v>0</v>
      </c>
      <c r="P86">
        <f t="shared" si="60"/>
        <v>0</v>
      </c>
      <c r="Q86">
        <f t="shared" si="61"/>
        <v>0</v>
      </c>
      <c r="R86">
        <f t="shared" si="62"/>
        <v>0</v>
      </c>
      <c r="S86">
        <f t="shared" si="63"/>
        <v>0</v>
      </c>
      <c r="T86">
        <f t="shared" si="64"/>
        <v>0</v>
      </c>
    </row>
    <row r="87" spans="1:20" x14ac:dyDescent="0.4">
      <c r="A87" t="s">
        <v>56</v>
      </c>
      <c r="C87">
        <v>37.6</v>
      </c>
      <c r="D87">
        <v>10.5</v>
      </c>
      <c r="E87">
        <v>160</v>
      </c>
      <c r="F87">
        <v>10</v>
      </c>
      <c r="G87">
        <v>354.4</v>
      </c>
      <c r="H87">
        <v>310.5</v>
      </c>
      <c r="I87">
        <v>938.1</v>
      </c>
      <c r="J87">
        <f t="shared" si="46"/>
        <v>5190.8999999999996</v>
      </c>
      <c r="M87">
        <f t="shared" si="57"/>
        <v>0</v>
      </c>
      <c r="N87">
        <f t="shared" si="58"/>
        <v>0</v>
      </c>
      <c r="O87">
        <f t="shared" si="59"/>
        <v>0</v>
      </c>
      <c r="P87">
        <f t="shared" si="60"/>
        <v>0</v>
      </c>
      <c r="Q87">
        <f t="shared" si="61"/>
        <v>0</v>
      </c>
      <c r="R87">
        <f t="shared" si="62"/>
        <v>0</v>
      </c>
      <c r="S87">
        <f t="shared" si="63"/>
        <v>0</v>
      </c>
      <c r="T87">
        <f t="shared" si="64"/>
        <v>0</v>
      </c>
    </row>
    <row r="88" spans="1:20" x14ac:dyDescent="0.4">
      <c r="A88" t="s">
        <v>57</v>
      </c>
      <c r="C88">
        <v>42.8</v>
      </c>
      <c r="D88">
        <v>15.1</v>
      </c>
      <c r="E88">
        <v>154</v>
      </c>
      <c r="F88">
        <v>14</v>
      </c>
      <c r="G88">
        <v>392.5</v>
      </c>
      <c r="H88">
        <v>339.4</v>
      </c>
      <c r="I88">
        <v>1047.8</v>
      </c>
      <c r="J88">
        <f t="shared" si="46"/>
        <v>5757.8</v>
      </c>
      <c r="M88">
        <f t="shared" si="57"/>
        <v>0</v>
      </c>
      <c r="N88">
        <f t="shared" si="58"/>
        <v>0</v>
      </c>
      <c r="O88">
        <f t="shared" si="59"/>
        <v>0</v>
      </c>
      <c r="P88">
        <f t="shared" si="60"/>
        <v>0</v>
      </c>
      <c r="Q88">
        <f t="shared" si="61"/>
        <v>0</v>
      </c>
      <c r="R88">
        <f t="shared" si="62"/>
        <v>0</v>
      </c>
      <c r="S88">
        <f t="shared" si="63"/>
        <v>0</v>
      </c>
      <c r="T88">
        <f t="shared" si="64"/>
        <v>0</v>
      </c>
    </row>
    <row r="89" spans="1:20" x14ac:dyDescent="0.4">
      <c r="A89" t="s">
        <v>58</v>
      </c>
      <c r="C89">
        <v>47.9</v>
      </c>
      <c r="D89">
        <v>21.7</v>
      </c>
      <c r="E89">
        <v>166</v>
      </c>
      <c r="F89">
        <v>20</v>
      </c>
      <c r="G89">
        <v>478.9</v>
      </c>
      <c r="H89">
        <v>412.2</v>
      </c>
      <c r="I89">
        <v>1465.3</v>
      </c>
      <c r="J89">
        <f t="shared" si="46"/>
        <v>7212.0999999999995</v>
      </c>
      <c r="M89">
        <f t="shared" si="57"/>
        <v>0</v>
      </c>
      <c r="N89">
        <f t="shared" si="58"/>
        <v>0</v>
      </c>
      <c r="O89">
        <f t="shared" si="59"/>
        <v>0</v>
      </c>
      <c r="P89">
        <f t="shared" si="60"/>
        <v>0</v>
      </c>
      <c r="Q89">
        <f t="shared" si="61"/>
        <v>0</v>
      </c>
      <c r="R89">
        <f t="shared" si="62"/>
        <v>0</v>
      </c>
      <c r="S89">
        <f t="shared" si="63"/>
        <v>0</v>
      </c>
      <c r="T89">
        <f t="shared" si="64"/>
        <v>0</v>
      </c>
    </row>
    <row r="90" spans="1:20" x14ac:dyDescent="0.4">
      <c r="A90" t="s">
        <v>59</v>
      </c>
      <c r="C90">
        <v>52.2</v>
      </c>
      <c r="D90">
        <v>19.3</v>
      </c>
      <c r="E90">
        <v>163</v>
      </c>
      <c r="F90">
        <v>6</v>
      </c>
      <c r="G90">
        <v>488.9</v>
      </c>
      <c r="H90">
        <v>462.7</v>
      </c>
      <c r="I90">
        <v>1535.9</v>
      </c>
      <c r="J90">
        <f t="shared" si="46"/>
        <v>7402.6999999999989</v>
      </c>
      <c r="M90">
        <f t="shared" si="57"/>
        <v>0</v>
      </c>
      <c r="N90">
        <f t="shared" si="58"/>
        <v>0</v>
      </c>
      <c r="O90">
        <f t="shared" si="59"/>
        <v>0</v>
      </c>
      <c r="P90">
        <f t="shared" si="60"/>
        <v>0</v>
      </c>
      <c r="Q90">
        <f t="shared" si="61"/>
        <v>0</v>
      </c>
      <c r="R90">
        <f t="shared" si="62"/>
        <v>0</v>
      </c>
      <c r="S90">
        <f t="shared" si="63"/>
        <v>0</v>
      </c>
      <c r="T90">
        <f t="shared" si="64"/>
        <v>0</v>
      </c>
    </row>
    <row r="91" spans="1:20" x14ac:dyDescent="0.4">
      <c r="A91" t="s">
        <v>60</v>
      </c>
      <c r="C91">
        <v>57.7</v>
      </c>
      <c r="D91">
        <v>26.9</v>
      </c>
      <c r="E91">
        <v>162</v>
      </c>
      <c r="F91">
        <v>10</v>
      </c>
      <c r="G91">
        <v>477.9</v>
      </c>
      <c r="H91">
        <v>435.9</v>
      </c>
      <c r="I91">
        <v>1330.9</v>
      </c>
      <c r="J91">
        <f t="shared" si="46"/>
        <v>7065.6999999999989</v>
      </c>
      <c r="M91">
        <f t="shared" si="57"/>
        <v>0</v>
      </c>
      <c r="N91">
        <f t="shared" si="58"/>
        <v>0</v>
      </c>
      <c r="O91">
        <f t="shared" si="59"/>
        <v>0</v>
      </c>
      <c r="P91">
        <f t="shared" si="60"/>
        <v>0</v>
      </c>
      <c r="Q91">
        <f t="shared" si="61"/>
        <v>0</v>
      </c>
      <c r="R91">
        <f t="shared" si="62"/>
        <v>0</v>
      </c>
      <c r="S91">
        <f t="shared" si="63"/>
        <v>0</v>
      </c>
      <c r="T91">
        <f t="shared" si="64"/>
        <v>0</v>
      </c>
    </row>
    <row r="92" spans="1:20" x14ac:dyDescent="0.4">
      <c r="A92" t="s">
        <v>61</v>
      </c>
      <c r="C92">
        <v>61.9</v>
      </c>
      <c r="D92">
        <v>27.2</v>
      </c>
      <c r="E92">
        <v>166</v>
      </c>
      <c r="F92">
        <v>5</v>
      </c>
      <c r="G92">
        <v>332.9</v>
      </c>
      <c r="H92">
        <v>320.3</v>
      </c>
      <c r="I92">
        <v>628</v>
      </c>
      <c r="J92">
        <f t="shared" si="46"/>
        <v>4622.7999999999993</v>
      </c>
      <c r="M92">
        <f t="shared" si="57"/>
        <v>0</v>
      </c>
      <c r="N92">
        <f t="shared" si="58"/>
        <v>0</v>
      </c>
      <c r="O92">
        <f t="shared" si="59"/>
        <v>0</v>
      </c>
      <c r="P92">
        <f t="shared" si="60"/>
        <v>0</v>
      </c>
      <c r="Q92">
        <f t="shared" si="61"/>
        <v>0</v>
      </c>
      <c r="R92">
        <f t="shared" si="62"/>
        <v>0</v>
      </c>
      <c r="S92">
        <f t="shared" si="63"/>
        <v>0</v>
      </c>
      <c r="T92">
        <f t="shared" si="64"/>
        <v>0</v>
      </c>
    </row>
    <row r="93" spans="1:20" x14ac:dyDescent="0.4">
      <c r="A93" t="s">
        <v>62</v>
      </c>
      <c r="C93">
        <v>68.3</v>
      </c>
      <c r="D93">
        <v>31.9</v>
      </c>
      <c r="E93">
        <v>168</v>
      </c>
      <c r="F93">
        <v>0</v>
      </c>
      <c r="G93">
        <v>437.8</v>
      </c>
      <c r="H93">
        <v>437.8</v>
      </c>
      <c r="I93">
        <v>1528.5</v>
      </c>
      <c r="J93">
        <f t="shared" si="46"/>
        <v>6782.1</v>
      </c>
      <c r="M93">
        <f t="shared" si="57"/>
        <v>0</v>
      </c>
      <c r="N93">
        <f t="shared" si="58"/>
        <v>0</v>
      </c>
      <c r="O93">
        <f t="shared" si="59"/>
        <v>0</v>
      </c>
      <c r="P93">
        <f t="shared" si="60"/>
        <v>0</v>
      </c>
      <c r="Q93">
        <f t="shared" si="61"/>
        <v>0</v>
      </c>
      <c r="R93">
        <f t="shared" si="62"/>
        <v>0</v>
      </c>
      <c r="S93">
        <f t="shared" si="63"/>
        <v>0</v>
      </c>
      <c r="T93">
        <f t="shared" si="64"/>
        <v>0</v>
      </c>
    </row>
    <row r="94" spans="1:20" x14ac:dyDescent="0.4">
      <c r="A94" t="s">
        <v>75</v>
      </c>
      <c r="C94">
        <v>72.5</v>
      </c>
      <c r="D94">
        <v>26.8</v>
      </c>
      <c r="E94">
        <v>167</v>
      </c>
      <c r="F94">
        <v>1</v>
      </c>
      <c r="G94">
        <v>192.8</v>
      </c>
      <c r="H94">
        <v>191.8</v>
      </c>
      <c r="I94">
        <v>278.39999999999998</v>
      </c>
      <c r="J94">
        <f t="shared" si="46"/>
        <v>2592.0000000000005</v>
      </c>
      <c r="M94">
        <f t="shared" si="57"/>
        <v>0</v>
      </c>
      <c r="N94">
        <f t="shared" si="58"/>
        <v>0</v>
      </c>
      <c r="O94">
        <f t="shared" si="59"/>
        <v>0</v>
      </c>
      <c r="P94">
        <f t="shared" si="60"/>
        <v>0</v>
      </c>
      <c r="Q94">
        <f t="shared" si="61"/>
        <v>0</v>
      </c>
      <c r="R94">
        <f t="shared" si="62"/>
        <v>0</v>
      </c>
      <c r="S94">
        <f t="shared" si="63"/>
        <v>0</v>
      </c>
      <c r="T94">
        <f t="shared" si="64"/>
        <v>0</v>
      </c>
    </row>
    <row r="95" spans="1:20" x14ac:dyDescent="0.4">
      <c r="A95" t="s">
        <v>25</v>
      </c>
      <c r="C95">
        <v>35.200000000000003</v>
      </c>
      <c r="D95">
        <v>7.5</v>
      </c>
      <c r="E95">
        <v>162</v>
      </c>
      <c r="F95">
        <v>5</v>
      </c>
      <c r="G95">
        <v>306.7</v>
      </c>
      <c r="H95">
        <v>293.8</v>
      </c>
      <c r="I95">
        <v>749.4</v>
      </c>
      <c r="J95">
        <f t="shared" si="46"/>
        <v>4429.7999999999993</v>
      </c>
      <c r="L95">
        <f>IF($F$1=A95,A95,0)</f>
        <v>0</v>
      </c>
      <c r="M95">
        <f t="shared" ref="M95:T95" si="65">IF($F$1=$L$95,C95,0)</f>
        <v>0</v>
      </c>
      <c r="N95">
        <f t="shared" si="65"/>
        <v>0</v>
      </c>
      <c r="O95">
        <f t="shared" si="65"/>
        <v>0</v>
      </c>
      <c r="P95">
        <f t="shared" si="65"/>
        <v>0</v>
      </c>
      <c r="Q95">
        <f t="shared" si="65"/>
        <v>0</v>
      </c>
      <c r="R95">
        <f t="shared" si="65"/>
        <v>0</v>
      </c>
      <c r="S95">
        <f t="shared" si="65"/>
        <v>0</v>
      </c>
      <c r="T95">
        <f t="shared" si="65"/>
        <v>0</v>
      </c>
    </row>
    <row r="96" spans="1:20" x14ac:dyDescent="0.4">
      <c r="A96" t="s">
        <v>73</v>
      </c>
      <c r="C96" t="s">
        <v>74</v>
      </c>
      <c r="D96" t="s">
        <v>74</v>
      </c>
      <c r="E96" t="s">
        <v>74</v>
      </c>
      <c r="F96" t="s">
        <v>74</v>
      </c>
      <c r="G96" t="s">
        <v>74</v>
      </c>
      <c r="H96" t="s">
        <v>74</v>
      </c>
      <c r="I96" t="s">
        <v>74</v>
      </c>
      <c r="J96" t="e">
        <f t="shared" si="46"/>
        <v>#VALUE!</v>
      </c>
      <c r="M96">
        <f t="shared" ref="M96:M107" si="66">IF($F$1=$L$95,C96,0)</f>
        <v>0</v>
      </c>
      <c r="N96">
        <f t="shared" ref="N96:N107" si="67">IF($F$1=$L$95,D96,0)</f>
        <v>0</v>
      </c>
      <c r="O96">
        <f t="shared" ref="O96:O107" si="68">IF($F$1=$L$95,E96,0)</f>
        <v>0</v>
      </c>
      <c r="P96">
        <f t="shared" ref="P96:P107" si="69">IF($F$1=$L$95,F96,0)</f>
        <v>0</v>
      </c>
      <c r="Q96">
        <f t="shared" ref="Q96:Q107" si="70">IF($F$1=$L$95,G96,0)</f>
        <v>0</v>
      </c>
      <c r="R96">
        <f t="shared" ref="R96:R107" si="71">IF($F$1=$L$95,H96,0)</f>
        <v>0</v>
      </c>
      <c r="S96">
        <f t="shared" ref="S96:S107" si="72">IF($F$1=$L$95,I96,0)</f>
        <v>0</v>
      </c>
      <c r="T96">
        <f t="shared" ref="T96:T107" si="73">IF($F$1=$L$95,J96,0)</f>
        <v>0</v>
      </c>
    </row>
    <row r="97" spans="1:20" x14ac:dyDescent="0.4">
      <c r="A97" t="s">
        <v>53</v>
      </c>
      <c r="C97">
        <v>23.4</v>
      </c>
      <c r="D97">
        <v>1.5</v>
      </c>
      <c r="E97">
        <v>163</v>
      </c>
      <c r="F97">
        <v>4</v>
      </c>
      <c r="G97">
        <v>245.6</v>
      </c>
      <c r="H97">
        <v>238</v>
      </c>
      <c r="I97">
        <v>363.4</v>
      </c>
      <c r="J97">
        <f t="shared" si="46"/>
        <v>3310.6</v>
      </c>
      <c r="M97">
        <f t="shared" si="66"/>
        <v>0</v>
      </c>
      <c r="N97">
        <f t="shared" si="67"/>
        <v>0</v>
      </c>
      <c r="O97">
        <f t="shared" si="68"/>
        <v>0</v>
      </c>
      <c r="P97">
        <f t="shared" si="69"/>
        <v>0</v>
      </c>
      <c r="Q97">
        <f t="shared" si="70"/>
        <v>0</v>
      </c>
      <c r="R97">
        <f t="shared" si="71"/>
        <v>0</v>
      </c>
      <c r="S97">
        <f t="shared" si="72"/>
        <v>0</v>
      </c>
      <c r="T97">
        <f t="shared" si="73"/>
        <v>0</v>
      </c>
    </row>
    <row r="98" spans="1:20" x14ac:dyDescent="0.4">
      <c r="A98" t="s">
        <v>54</v>
      </c>
      <c r="C98">
        <v>27.4</v>
      </c>
      <c r="D98">
        <v>4</v>
      </c>
      <c r="E98">
        <v>163</v>
      </c>
      <c r="F98">
        <v>5</v>
      </c>
      <c r="G98">
        <v>269.10000000000002</v>
      </c>
      <c r="H98">
        <v>259.5</v>
      </c>
      <c r="I98">
        <v>660.2</v>
      </c>
      <c r="J98">
        <f t="shared" si="46"/>
        <v>3889.4000000000005</v>
      </c>
      <c r="M98">
        <f t="shared" si="66"/>
        <v>0</v>
      </c>
      <c r="N98">
        <f t="shared" si="67"/>
        <v>0</v>
      </c>
      <c r="O98">
        <f t="shared" si="68"/>
        <v>0</v>
      </c>
      <c r="P98">
        <f t="shared" si="69"/>
        <v>0</v>
      </c>
      <c r="Q98">
        <f t="shared" si="70"/>
        <v>0</v>
      </c>
      <c r="R98">
        <f t="shared" si="71"/>
        <v>0</v>
      </c>
      <c r="S98">
        <f t="shared" si="72"/>
        <v>0</v>
      </c>
      <c r="T98">
        <f t="shared" si="73"/>
        <v>0</v>
      </c>
    </row>
    <row r="99" spans="1:20" x14ac:dyDescent="0.4">
      <c r="A99" t="s">
        <v>55</v>
      </c>
      <c r="C99">
        <v>32.6</v>
      </c>
      <c r="D99">
        <v>6.7</v>
      </c>
      <c r="E99">
        <v>159</v>
      </c>
      <c r="F99">
        <v>7</v>
      </c>
      <c r="G99">
        <v>294.39999999999998</v>
      </c>
      <c r="H99">
        <v>279.39999999999998</v>
      </c>
      <c r="I99">
        <v>766.5</v>
      </c>
      <c r="J99">
        <f t="shared" si="46"/>
        <v>4299.2999999999993</v>
      </c>
      <c r="M99">
        <f t="shared" si="66"/>
        <v>0</v>
      </c>
      <c r="N99">
        <f t="shared" si="67"/>
        <v>0</v>
      </c>
      <c r="O99">
        <f t="shared" si="68"/>
        <v>0</v>
      </c>
      <c r="P99">
        <f t="shared" si="69"/>
        <v>0</v>
      </c>
      <c r="Q99">
        <f t="shared" si="70"/>
        <v>0</v>
      </c>
      <c r="R99">
        <f t="shared" si="71"/>
        <v>0</v>
      </c>
      <c r="S99">
        <f t="shared" si="72"/>
        <v>0</v>
      </c>
      <c r="T99">
        <f t="shared" si="73"/>
        <v>0</v>
      </c>
    </row>
    <row r="100" spans="1:20" x14ac:dyDescent="0.4">
      <c r="A100" t="s">
        <v>56</v>
      </c>
      <c r="C100">
        <v>37.5</v>
      </c>
      <c r="D100">
        <v>9.1</v>
      </c>
      <c r="E100">
        <v>162</v>
      </c>
      <c r="F100">
        <v>7</v>
      </c>
      <c r="G100">
        <v>315.89999999999998</v>
      </c>
      <c r="H100">
        <v>299.60000000000002</v>
      </c>
      <c r="I100">
        <v>834.3</v>
      </c>
      <c r="J100">
        <f t="shared" si="46"/>
        <v>4625.0999999999995</v>
      </c>
      <c r="M100">
        <f t="shared" si="66"/>
        <v>0</v>
      </c>
      <c r="N100">
        <f t="shared" si="67"/>
        <v>0</v>
      </c>
      <c r="O100">
        <f t="shared" si="68"/>
        <v>0</v>
      </c>
      <c r="P100">
        <f t="shared" si="69"/>
        <v>0</v>
      </c>
      <c r="Q100">
        <f t="shared" si="70"/>
        <v>0</v>
      </c>
      <c r="R100">
        <f t="shared" si="71"/>
        <v>0</v>
      </c>
      <c r="S100">
        <f t="shared" si="72"/>
        <v>0</v>
      </c>
      <c r="T100">
        <f t="shared" si="73"/>
        <v>0</v>
      </c>
    </row>
    <row r="101" spans="1:20" x14ac:dyDescent="0.4">
      <c r="A101" t="s">
        <v>57</v>
      </c>
      <c r="C101">
        <v>42.6</v>
      </c>
      <c r="D101">
        <v>11.4</v>
      </c>
      <c r="E101">
        <v>162</v>
      </c>
      <c r="F101">
        <v>6</v>
      </c>
      <c r="G101">
        <v>353.1</v>
      </c>
      <c r="H101">
        <v>334.6</v>
      </c>
      <c r="I101">
        <v>908</v>
      </c>
      <c r="J101">
        <f t="shared" si="46"/>
        <v>5145.2000000000007</v>
      </c>
      <c r="M101">
        <f t="shared" si="66"/>
        <v>0</v>
      </c>
      <c r="N101">
        <f t="shared" si="67"/>
        <v>0</v>
      </c>
      <c r="O101">
        <f t="shared" si="68"/>
        <v>0</v>
      </c>
      <c r="P101">
        <f t="shared" si="69"/>
        <v>0</v>
      </c>
      <c r="Q101">
        <f t="shared" si="70"/>
        <v>0</v>
      </c>
      <c r="R101">
        <f t="shared" si="71"/>
        <v>0</v>
      </c>
      <c r="S101">
        <f t="shared" si="72"/>
        <v>0</v>
      </c>
      <c r="T101">
        <f t="shared" si="73"/>
        <v>0</v>
      </c>
    </row>
    <row r="102" spans="1:20" x14ac:dyDescent="0.4">
      <c r="A102" t="s">
        <v>58</v>
      </c>
      <c r="C102">
        <v>47.3</v>
      </c>
      <c r="D102">
        <v>11.3</v>
      </c>
      <c r="E102">
        <v>162</v>
      </c>
      <c r="F102">
        <v>6</v>
      </c>
      <c r="G102">
        <v>369.2</v>
      </c>
      <c r="H102">
        <v>355.2</v>
      </c>
      <c r="I102">
        <v>929.2</v>
      </c>
      <c r="J102">
        <f t="shared" si="46"/>
        <v>5359.5999999999995</v>
      </c>
      <c r="M102">
        <f t="shared" si="66"/>
        <v>0</v>
      </c>
      <c r="N102">
        <f t="shared" si="67"/>
        <v>0</v>
      </c>
      <c r="O102">
        <f t="shared" si="68"/>
        <v>0</v>
      </c>
      <c r="P102">
        <f t="shared" si="69"/>
        <v>0</v>
      </c>
      <c r="Q102">
        <f t="shared" si="70"/>
        <v>0</v>
      </c>
      <c r="R102">
        <f t="shared" si="71"/>
        <v>0</v>
      </c>
      <c r="S102">
        <f t="shared" si="72"/>
        <v>0</v>
      </c>
      <c r="T102">
        <f t="shared" si="73"/>
        <v>0</v>
      </c>
    </row>
    <row r="103" spans="1:20" x14ac:dyDescent="0.4">
      <c r="A103" t="s">
        <v>59</v>
      </c>
      <c r="C103">
        <v>51.8</v>
      </c>
      <c r="D103">
        <v>13.1</v>
      </c>
      <c r="E103">
        <v>163</v>
      </c>
      <c r="F103">
        <v>3</v>
      </c>
      <c r="G103">
        <v>385.7</v>
      </c>
      <c r="H103">
        <v>378.3</v>
      </c>
      <c r="I103">
        <v>838.1</v>
      </c>
      <c r="J103">
        <f t="shared" si="46"/>
        <v>5466.5</v>
      </c>
      <c r="M103">
        <f t="shared" si="66"/>
        <v>0</v>
      </c>
      <c r="N103">
        <f t="shared" si="67"/>
        <v>0</v>
      </c>
      <c r="O103">
        <f t="shared" si="68"/>
        <v>0</v>
      </c>
      <c r="P103">
        <f t="shared" si="69"/>
        <v>0</v>
      </c>
      <c r="Q103">
        <f t="shared" si="70"/>
        <v>0</v>
      </c>
      <c r="R103">
        <f t="shared" si="71"/>
        <v>0</v>
      </c>
      <c r="S103">
        <f t="shared" si="72"/>
        <v>0</v>
      </c>
      <c r="T103">
        <f t="shared" si="73"/>
        <v>0</v>
      </c>
    </row>
    <row r="104" spans="1:20" x14ac:dyDescent="0.4">
      <c r="A104" t="s">
        <v>60</v>
      </c>
      <c r="C104">
        <v>57.4</v>
      </c>
      <c r="D104">
        <v>19.399999999999999</v>
      </c>
      <c r="E104">
        <v>165</v>
      </c>
      <c r="F104">
        <v>3</v>
      </c>
      <c r="G104">
        <v>397.6</v>
      </c>
      <c r="H104">
        <v>387.4</v>
      </c>
      <c r="I104">
        <v>1235.8</v>
      </c>
      <c r="J104">
        <f t="shared" si="46"/>
        <v>6007.0000000000009</v>
      </c>
      <c r="M104">
        <f t="shared" si="66"/>
        <v>0</v>
      </c>
      <c r="N104">
        <f t="shared" si="67"/>
        <v>0</v>
      </c>
      <c r="O104">
        <f t="shared" si="68"/>
        <v>0</v>
      </c>
      <c r="P104">
        <f t="shared" si="69"/>
        <v>0</v>
      </c>
      <c r="Q104">
        <f t="shared" si="70"/>
        <v>0</v>
      </c>
      <c r="R104">
        <f t="shared" si="71"/>
        <v>0</v>
      </c>
      <c r="S104">
        <f t="shared" si="72"/>
        <v>0</v>
      </c>
      <c r="T104">
        <f t="shared" si="73"/>
        <v>0</v>
      </c>
    </row>
    <row r="105" spans="1:20" x14ac:dyDescent="0.4">
      <c r="A105" t="s">
        <v>61</v>
      </c>
      <c r="C105">
        <v>61.5</v>
      </c>
      <c r="D105">
        <v>16.600000000000001</v>
      </c>
      <c r="E105">
        <v>167</v>
      </c>
      <c r="F105">
        <v>3</v>
      </c>
      <c r="G105">
        <v>390.7</v>
      </c>
      <c r="H105">
        <v>386.2</v>
      </c>
      <c r="I105">
        <v>455.3</v>
      </c>
      <c r="J105">
        <f t="shared" si="46"/>
        <v>5143.7</v>
      </c>
      <c r="M105">
        <f t="shared" si="66"/>
        <v>0</v>
      </c>
      <c r="N105">
        <f t="shared" si="67"/>
        <v>0</v>
      </c>
      <c r="O105">
        <f t="shared" si="68"/>
        <v>0</v>
      </c>
      <c r="P105">
        <f t="shared" si="69"/>
        <v>0</v>
      </c>
      <c r="Q105">
        <f t="shared" si="70"/>
        <v>0</v>
      </c>
      <c r="R105">
        <f t="shared" si="71"/>
        <v>0</v>
      </c>
      <c r="S105">
        <f t="shared" si="72"/>
        <v>0</v>
      </c>
      <c r="T105">
        <f t="shared" si="73"/>
        <v>0</v>
      </c>
    </row>
    <row r="106" spans="1:20" x14ac:dyDescent="0.4">
      <c r="A106" t="s">
        <v>62</v>
      </c>
      <c r="C106">
        <v>66.900000000000006</v>
      </c>
      <c r="D106">
        <v>20.7</v>
      </c>
      <c r="E106">
        <v>152</v>
      </c>
      <c r="F106">
        <v>0</v>
      </c>
      <c r="G106">
        <v>244.2</v>
      </c>
      <c r="H106">
        <v>244.2</v>
      </c>
      <c r="I106">
        <v>552.29999999999995</v>
      </c>
      <c r="J106">
        <f t="shared" si="46"/>
        <v>3482.7</v>
      </c>
      <c r="M106">
        <f t="shared" si="66"/>
        <v>0</v>
      </c>
      <c r="N106">
        <f t="shared" si="67"/>
        <v>0</v>
      </c>
      <c r="O106">
        <f t="shared" si="68"/>
        <v>0</v>
      </c>
      <c r="P106">
        <f t="shared" si="69"/>
        <v>0</v>
      </c>
      <c r="Q106">
        <f t="shared" si="70"/>
        <v>0</v>
      </c>
      <c r="R106">
        <f t="shared" si="71"/>
        <v>0</v>
      </c>
      <c r="S106">
        <f t="shared" si="72"/>
        <v>0</v>
      </c>
      <c r="T106">
        <f t="shared" si="73"/>
        <v>0</v>
      </c>
    </row>
    <row r="107" spans="1:20" x14ac:dyDescent="0.4">
      <c r="A107" t="s">
        <v>75</v>
      </c>
      <c r="C107">
        <v>71.5</v>
      </c>
      <c r="D107">
        <v>45.5</v>
      </c>
      <c r="E107">
        <v>170</v>
      </c>
      <c r="F107">
        <v>0</v>
      </c>
      <c r="G107">
        <v>762.8</v>
      </c>
      <c r="H107">
        <v>762.8</v>
      </c>
      <c r="I107">
        <v>0</v>
      </c>
      <c r="J107">
        <f t="shared" si="46"/>
        <v>9153.5999999999985</v>
      </c>
      <c r="M107">
        <f t="shared" si="66"/>
        <v>0</v>
      </c>
      <c r="N107">
        <f t="shared" si="67"/>
        <v>0</v>
      </c>
      <c r="O107">
        <f t="shared" si="68"/>
        <v>0</v>
      </c>
      <c r="P107">
        <f t="shared" si="69"/>
        <v>0</v>
      </c>
      <c r="Q107">
        <f t="shared" si="70"/>
        <v>0</v>
      </c>
      <c r="R107">
        <f t="shared" si="71"/>
        <v>0</v>
      </c>
      <c r="S107">
        <f t="shared" si="72"/>
        <v>0</v>
      </c>
      <c r="T107">
        <f t="shared" si="73"/>
        <v>0</v>
      </c>
    </row>
    <row r="108" spans="1:20" x14ac:dyDescent="0.4">
      <c r="A108" t="s">
        <v>26</v>
      </c>
      <c r="C108">
        <v>27.8</v>
      </c>
      <c r="D108">
        <v>2.2000000000000002</v>
      </c>
      <c r="E108">
        <v>157</v>
      </c>
      <c r="F108">
        <v>0</v>
      </c>
      <c r="G108">
        <v>247.4</v>
      </c>
      <c r="H108">
        <v>247.1</v>
      </c>
      <c r="I108">
        <v>653.9</v>
      </c>
      <c r="J108">
        <f t="shared" si="46"/>
        <v>3622.7000000000003</v>
      </c>
      <c r="L108">
        <f>IF($F$1=A108,A108,0)</f>
        <v>0</v>
      </c>
      <c r="M108">
        <f t="shared" ref="M108:T108" si="74">IF($F$1=$L$108,C108,0)</f>
        <v>0</v>
      </c>
      <c r="N108">
        <f t="shared" si="74"/>
        <v>0</v>
      </c>
      <c r="O108">
        <f t="shared" si="74"/>
        <v>0</v>
      </c>
      <c r="P108">
        <f t="shared" si="74"/>
        <v>0</v>
      </c>
      <c r="Q108">
        <f t="shared" si="74"/>
        <v>0</v>
      </c>
      <c r="R108">
        <f t="shared" si="74"/>
        <v>0</v>
      </c>
      <c r="S108">
        <f t="shared" si="74"/>
        <v>0</v>
      </c>
      <c r="T108">
        <f t="shared" si="74"/>
        <v>0</v>
      </c>
    </row>
    <row r="109" spans="1:20" x14ac:dyDescent="0.4">
      <c r="A109" t="s">
        <v>73</v>
      </c>
      <c r="C109" t="s">
        <v>74</v>
      </c>
      <c r="D109" t="s">
        <v>74</v>
      </c>
      <c r="E109" t="s">
        <v>74</v>
      </c>
      <c r="F109" t="s">
        <v>74</v>
      </c>
      <c r="G109" t="s">
        <v>74</v>
      </c>
      <c r="H109" t="s">
        <v>74</v>
      </c>
      <c r="I109" t="s">
        <v>74</v>
      </c>
      <c r="J109" t="e">
        <f t="shared" si="46"/>
        <v>#VALUE!</v>
      </c>
      <c r="M109">
        <f t="shared" ref="M109:M120" si="75">IF($F$1=$L$108,C109,0)</f>
        <v>0</v>
      </c>
      <c r="N109">
        <f t="shared" ref="N109:N120" si="76">IF($F$1=$L$108,D109,0)</f>
        <v>0</v>
      </c>
      <c r="O109">
        <f t="shared" ref="O109:O120" si="77">IF($F$1=$L$108,E109,0)</f>
        <v>0</v>
      </c>
      <c r="P109">
        <f t="shared" ref="P109:P120" si="78">IF($F$1=$L$108,F109,0)</f>
        <v>0</v>
      </c>
      <c r="Q109">
        <f t="shared" ref="Q109:Q120" si="79">IF($F$1=$L$108,G109,0)</f>
        <v>0</v>
      </c>
      <c r="R109">
        <f t="shared" ref="R109:R120" si="80">IF($F$1=$L$108,H109,0)</f>
        <v>0</v>
      </c>
      <c r="S109">
        <f t="shared" ref="S109:S120" si="81">IF($F$1=$L$108,I109,0)</f>
        <v>0</v>
      </c>
      <c r="T109">
        <f t="shared" ref="T109:T120" si="82">IF($F$1=$L$108,J109,0)</f>
        <v>0</v>
      </c>
    </row>
    <row r="110" spans="1:20" x14ac:dyDescent="0.4">
      <c r="A110" t="s">
        <v>53</v>
      </c>
      <c r="C110">
        <v>23.5</v>
      </c>
      <c r="D110">
        <v>2.5</v>
      </c>
      <c r="E110">
        <v>160</v>
      </c>
      <c r="F110">
        <v>0</v>
      </c>
      <c r="G110">
        <v>227.2</v>
      </c>
      <c r="H110">
        <v>227.2</v>
      </c>
      <c r="I110">
        <v>621</v>
      </c>
      <c r="J110">
        <f t="shared" si="46"/>
        <v>3347.3999999999996</v>
      </c>
      <c r="M110">
        <f t="shared" si="75"/>
        <v>0</v>
      </c>
      <c r="N110">
        <f t="shared" si="76"/>
        <v>0</v>
      </c>
      <c r="O110">
        <f t="shared" si="77"/>
        <v>0</v>
      </c>
      <c r="P110">
        <f t="shared" si="78"/>
        <v>0</v>
      </c>
      <c r="Q110">
        <f t="shared" si="79"/>
        <v>0</v>
      </c>
      <c r="R110">
        <f t="shared" si="80"/>
        <v>0</v>
      </c>
      <c r="S110">
        <f t="shared" si="81"/>
        <v>0</v>
      </c>
      <c r="T110">
        <f t="shared" si="82"/>
        <v>0</v>
      </c>
    </row>
    <row r="111" spans="1:20" x14ac:dyDescent="0.4">
      <c r="A111" t="s">
        <v>54</v>
      </c>
      <c r="C111">
        <v>26.5</v>
      </c>
      <c r="D111">
        <v>2.5</v>
      </c>
      <c r="E111">
        <v>152</v>
      </c>
      <c r="F111">
        <v>0</v>
      </c>
      <c r="G111">
        <v>264.60000000000002</v>
      </c>
      <c r="H111">
        <v>264.60000000000002</v>
      </c>
      <c r="I111">
        <v>840</v>
      </c>
      <c r="J111">
        <f t="shared" si="46"/>
        <v>4015.2000000000003</v>
      </c>
      <c r="M111">
        <f t="shared" si="75"/>
        <v>0</v>
      </c>
      <c r="N111">
        <f t="shared" si="76"/>
        <v>0</v>
      </c>
      <c r="O111">
        <f t="shared" si="77"/>
        <v>0</v>
      </c>
      <c r="P111">
        <f t="shared" si="78"/>
        <v>0</v>
      </c>
      <c r="Q111">
        <f t="shared" si="79"/>
        <v>0</v>
      </c>
      <c r="R111">
        <f t="shared" si="80"/>
        <v>0</v>
      </c>
      <c r="S111">
        <f t="shared" si="81"/>
        <v>0</v>
      </c>
      <c r="T111">
        <f t="shared" si="82"/>
        <v>0</v>
      </c>
    </row>
    <row r="112" spans="1:20" x14ac:dyDescent="0.4">
      <c r="A112" t="s">
        <v>55</v>
      </c>
      <c r="C112" t="s">
        <v>74</v>
      </c>
      <c r="D112" t="s">
        <v>74</v>
      </c>
      <c r="E112" t="s">
        <v>74</v>
      </c>
      <c r="F112" t="s">
        <v>74</v>
      </c>
      <c r="G112" t="s">
        <v>74</v>
      </c>
      <c r="H112" t="s">
        <v>74</v>
      </c>
      <c r="I112" t="s">
        <v>74</v>
      </c>
      <c r="J112" t="e">
        <f t="shared" si="46"/>
        <v>#VALUE!</v>
      </c>
      <c r="M112">
        <f t="shared" si="75"/>
        <v>0</v>
      </c>
      <c r="N112">
        <f t="shared" si="76"/>
        <v>0</v>
      </c>
      <c r="O112">
        <f t="shared" si="77"/>
        <v>0</v>
      </c>
      <c r="P112">
        <f t="shared" si="78"/>
        <v>0</v>
      </c>
      <c r="Q112">
        <f t="shared" si="79"/>
        <v>0</v>
      </c>
      <c r="R112">
        <f t="shared" si="80"/>
        <v>0</v>
      </c>
      <c r="S112">
        <f t="shared" si="81"/>
        <v>0</v>
      </c>
      <c r="T112">
        <f t="shared" si="82"/>
        <v>0</v>
      </c>
    </row>
    <row r="113" spans="1:20" x14ac:dyDescent="0.4">
      <c r="A113" t="s">
        <v>56</v>
      </c>
      <c r="C113">
        <v>38.5</v>
      </c>
      <c r="D113">
        <v>0.5</v>
      </c>
      <c r="E113">
        <v>171</v>
      </c>
      <c r="F113">
        <v>1</v>
      </c>
      <c r="G113">
        <v>210.8</v>
      </c>
      <c r="H113">
        <v>209.1</v>
      </c>
      <c r="I113">
        <v>0</v>
      </c>
      <c r="J113">
        <f t="shared" si="46"/>
        <v>2529.6000000000004</v>
      </c>
      <c r="M113">
        <f t="shared" si="75"/>
        <v>0</v>
      </c>
      <c r="N113">
        <f t="shared" si="76"/>
        <v>0</v>
      </c>
      <c r="O113">
        <f t="shared" si="77"/>
        <v>0</v>
      </c>
      <c r="P113">
        <f t="shared" si="78"/>
        <v>0</v>
      </c>
      <c r="Q113">
        <f t="shared" si="79"/>
        <v>0</v>
      </c>
      <c r="R113">
        <f t="shared" si="80"/>
        <v>0</v>
      </c>
      <c r="S113">
        <f t="shared" si="81"/>
        <v>0</v>
      </c>
      <c r="T113">
        <f t="shared" si="82"/>
        <v>0</v>
      </c>
    </row>
    <row r="114" spans="1:20" x14ac:dyDescent="0.4">
      <c r="A114" t="s">
        <v>57</v>
      </c>
      <c r="C114" t="s">
        <v>74</v>
      </c>
      <c r="D114" t="s">
        <v>74</v>
      </c>
      <c r="E114" t="s">
        <v>74</v>
      </c>
      <c r="F114" t="s">
        <v>74</v>
      </c>
      <c r="G114" t="s">
        <v>74</v>
      </c>
      <c r="H114" t="s">
        <v>74</v>
      </c>
      <c r="I114" t="s">
        <v>74</v>
      </c>
      <c r="J114" t="e">
        <f t="shared" si="46"/>
        <v>#VALUE!</v>
      </c>
      <c r="M114">
        <f t="shared" si="75"/>
        <v>0</v>
      </c>
      <c r="N114">
        <f t="shared" si="76"/>
        <v>0</v>
      </c>
      <c r="O114">
        <f t="shared" si="77"/>
        <v>0</v>
      </c>
      <c r="P114">
        <f t="shared" si="78"/>
        <v>0</v>
      </c>
      <c r="Q114">
        <f t="shared" si="79"/>
        <v>0</v>
      </c>
      <c r="R114">
        <f t="shared" si="80"/>
        <v>0</v>
      </c>
      <c r="S114">
        <f t="shared" si="81"/>
        <v>0</v>
      </c>
      <c r="T114">
        <f t="shared" si="82"/>
        <v>0</v>
      </c>
    </row>
    <row r="115" spans="1:20" x14ac:dyDescent="0.4">
      <c r="A115" t="s">
        <v>58</v>
      </c>
      <c r="C115" t="s">
        <v>74</v>
      </c>
      <c r="D115" t="s">
        <v>74</v>
      </c>
      <c r="E115" t="s">
        <v>74</v>
      </c>
      <c r="F115" t="s">
        <v>74</v>
      </c>
      <c r="G115" t="s">
        <v>74</v>
      </c>
      <c r="H115" t="s">
        <v>74</v>
      </c>
      <c r="I115" t="s">
        <v>74</v>
      </c>
      <c r="J115" t="e">
        <f t="shared" si="46"/>
        <v>#VALUE!</v>
      </c>
      <c r="M115">
        <f t="shared" si="75"/>
        <v>0</v>
      </c>
      <c r="N115">
        <f t="shared" si="76"/>
        <v>0</v>
      </c>
      <c r="O115">
        <f t="shared" si="77"/>
        <v>0</v>
      </c>
      <c r="P115">
        <f t="shared" si="78"/>
        <v>0</v>
      </c>
      <c r="Q115">
        <f t="shared" si="79"/>
        <v>0</v>
      </c>
      <c r="R115">
        <f t="shared" si="80"/>
        <v>0</v>
      </c>
      <c r="S115">
        <f t="shared" si="81"/>
        <v>0</v>
      </c>
      <c r="T115">
        <f t="shared" si="82"/>
        <v>0</v>
      </c>
    </row>
    <row r="116" spans="1:20" x14ac:dyDescent="0.4">
      <c r="A116" t="s">
        <v>59</v>
      </c>
      <c r="C116" t="s">
        <v>74</v>
      </c>
      <c r="D116" t="s">
        <v>74</v>
      </c>
      <c r="E116" t="s">
        <v>74</v>
      </c>
      <c r="F116" t="s">
        <v>74</v>
      </c>
      <c r="G116" t="s">
        <v>74</v>
      </c>
      <c r="H116" t="s">
        <v>74</v>
      </c>
      <c r="I116" t="s">
        <v>74</v>
      </c>
      <c r="J116" t="e">
        <f t="shared" si="46"/>
        <v>#VALUE!</v>
      </c>
      <c r="M116">
        <f t="shared" si="75"/>
        <v>0</v>
      </c>
      <c r="N116">
        <f t="shared" si="76"/>
        <v>0</v>
      </c>
      <c r="O116">
        <f t="shared" si="77"/>
        <v>0</v>
      </c>
      <c r="P116">
        <f t="shared" si="78"/>
        <v>0</v>
      </c>
      <c r="Q116">
        <f t="shared" si="79"/>
        <v>0</v>
      </c>
      <c r="R116">
        <f t="shared" si="80"/>
        <v>0</v>
      </c>
      <c r="S116">
        <f t="shared" si="81"/>
        <v>0</v>
      </c>
      <c r="T116">
        <f t="shared" si="82"/>
        <v>0</v>
      </c>
    </row>
    <row r="117" spans="1:20" x14ac:dyDescent="0.4">
      <c r="A117" t="s">
        <v>60</v>
      </c>
      <c r="C117" t="s">
        <v>74</v>
      </c>
      <c r="D117" t="s">
        <v>74</v>
      </c>
      <c r="E117" t="s">
        <v>74</v>
      </c>
      <c r="F117" t="s">
        <v>74</v>
      </c>
      <c r="G117" t="s">
        <v>74</v>
      </c>
      <c r="H117" t="s">
        <v>74</v>
      </c>
      <c r="I117" t="s">
        <v>74</v>
      </c>
      <c r="J117" t="e">
        <f t="shared" si="46"/>
        <v>#VALUE!</v>
      </c>
      <c r="M117">
        <f t="shared" si="75"/>
        <v>0</v>
      </c>
      <c r="N117">
        <f t="shared" si="76"/>
        <v>0</v>
      </c>
      <c r="O117">
        <f t="shared" si="77"/>
        <v>0</v>
      </c>
      <c r="P117">
        <f t="shared" si="78"/>
        <v>0</v>
      </c>
      <c r="Q117">
        <f t="shared" si="79"/>
        <v>0</v>
      </c>
      <c r="R117">
        <f t="shared" si="80"/>
        <v>0</v>
      </c>
      <c r="S117">
        <f t="shared" si="81"/>
        <v>0</v>
      </c>
      <c r="T117">
        <f t="shared" si="82"/>
        <v>0</v>
      </c>
    </row>
    <row r="118" spans="1:20" x14ac:dyDescent="0.4">
      <c r="A118" t="s">
        <v>61</v>
      </c>
      <c r="C118" t="s">
        <v>74</v>
      </c>
      <c r="D118" t="s">
        <v>74</v>
      </c>
      <c r="E118" t="s">
        <v>74</v>
      </c>
      <c r="F118" t="s">
        <v>74</v>
      </c>
      <c r="G118" t="s">
        <v>74</v>
      </c>
      <c r="H118" t="s">
        <v>74</v>
      </c>
      <c r="I118" t="s">
        <v>74</v>
      </c>
      <c r="J118" t="e">
        <f t="shared" si="46"/>
        <v>#VALUE!</v>
      </c>
      <c r="M118">
        <f t="shared" si="75"/>
        <v>0</v>
      </c>
      <c r="N118">
        <f t="shared" si="76"/>
        <v>0</v>
      </c>
      <c r="O118">
        <f t="shared" si="77"/>
        <v>0</v>
      </c>
      <c r="P118">
        <f t="shared" si="78"/>
        <v>0</v>
      </c>
      <c r="Q118">
        <f t="shared" si="79"/>
        <v>0</v>
      </c>
      <c r="R118">
        <f t="shared" si="80"/>
        <v>0</v>
      </c>
      <c r="S118">
        <f t="shared" si="81"/>
        <v>0</v>
      </c>
      <c r="T118">
        <f t="shared" si="82"/>
        <v>0</v>
      </c>
    </row>
    <row r="119" spans="1:20" x14ac:dyDescent="0.4">
      <c r="A119" t="s">
        <v>62</v>
      </c>
      <c r="C119" t="s">
        <v>74</v>
      </c>
      <c r="D119" t="s">
        <v>74</v>
      </c>
      <c r="E119" t="s">
        <v>74</v>
      </c>
      <c r="F119" t="s">
        <v>74</v>
      </c>
      <c r="G119" t="s">
        <v>74</v>
      </c>
      <c r="H119" t="s">
        <v>74</v>
      </c>
      <c r="I119" t="s">
        <v>74</v>
      </c>
      <c r="J119" t="e">
        <f t="shared" si="46"/>
        <v>#VALUE!</v>
      </c>
      <c r="M119">
        <f t="shared" si="75"/>
        <v>0</v>
      </c>
      <c r="N119">
        <f t="shared" si="76"/>
        <v>0</v>
      </c>
      <c r="O119">
        <f t="shared" si="77"/>
        <v>0</v>
      </c>
      <c r="P119">
        <f t="shared" si="78"/>
        <v>0</v>
      </c>
      <c r="Q119">
        <f t="shared" si="79"/>
        <v>0</v>
      </c>
      <c r="R119">
        <f t="shared" si="80"/>
        <v>0</v>
      </c>
      <c r="S119">
        <f t="shared" si="81"/>
        <v>0</v>
      </c>
      <c r="T119">
        <f t="shared" si="82"/>
        <v>0</v>
      </c>
    </row>
    <row r="120" spans="1:20" x14ac:dyDescent="0.4">
      <c r="A120" t="s">
        <v>75</v>
      </c>
      <c r="C120" t="s">
        <v>74</v>
      </c>
      <c r="D120" t="s">
        <v>74</v>
      </c>
      <c r="E120" t="s">
        <v>74</v>
      </c>
      <c r="F120" t="s">
        <v>74</v>
      </c>
      <c r="G120" t="s">
        <v>74</v>
      </c>
      <c r="H120" t="s">
        <v>74</v>
      </c>
      <c r="I120" t="s">
        <v>74</v>
      </c>
      <c r="J120" t="e">
        <f t="shared" si="46"/>
        <v>#VALUE!</v>
      </c>
      <c r="M120">
        <f t="shared" si="75"/>
        <v>0</v>
      </c>
      <c r="N120">
        <f t="shared" si="76"/>
        <v>0</v>
      </c>
      <c r="O120">
        <f t="shared" si="77"/>
        <v>0</v>
      </c>
      <c r="P120">
        <f t="shared" si="78"/>
        <v>0</v>
      </c>
      <c r="Q120">
        <f t="shared" si="79"/>
        <v>0</v>
      </c>
      <c r="R120">
        <f t="shared" si="80"/>
        <v>0</v>
      </c>
      <c r="S120">
        <f t="shared" si="81"/>
        <v>0</v>
      </c>
      <c r="T120">
        <f t="shared" si="82"/>
        <v>0</v>
      </c>
    </row>
    <row r="121" spans="1:20" x14ac:dyDescent="0.4">
      <c r="A121" t="s">
        <v>28</v>
      </c>
      <c r="C121">
        <v>37.4</v>
      </c>
      <c r="D121">
        <v>8.8000000000000007</v>
      </c>
      <c r="E121">
        <v>167</v>
      </c>
      <c r="F121">
        <v>8</v>
      </c>
      <c r="G121">
        <v>290.5</v>
      </c>
      <c r="H121">
        <v>273.5</v>
      </c>
      <c r="I121">
        <v>629.20000000000005</v>
      </c>
      <c r="J121">
        <f t="shared" si="46"/>
        <v>4115.2</v>
      </c>
      <c r="L121">
        <f>IF($F$1=A121,A121,0)</f>
        <v>0</v>
      </c>
      <c r="M121">
        <f t="shared" ref="M121:T121" si="83">IF($F$1=$L$121,C121,0)</f>
        <v>0</v>
      </c>
      <c r="N121">
        <f t="shared" si="83"/>
        <v>0</v>
      </c>
      <c r="O121">
        <f t="shared" si="83"/>
        <v>0</v>
      </c>
      <c r="P121">
        <f t="shared" si="83"/>
        <v>0</v>
      </c>
      <c r="Q121">
        <f t="shared" si="83"/>
        <v>0</v>
      </c>
      <c r="R121">
        <f t="shared" si="83"/>
        <v>0</v>
      </c>
      <c r="S121">
        <f t="shared" si="83"/>
        <v>0</v>
      </c>
      <c r="T121">
        <f t="shared" si="83"/>
        <v>0</v>
      </c>
    </row>
    <row r="122" spans="1:20" x14ac:dyDescent="0.4">
      <c r="A122" t="s">
        <v>73</v>
      </c>
      <c r="C122" t="s">
        <v>74</v>
      </c>
      <c r="D122" t="s">
        <v>74</v>
      </c>
      <c r="E122" t="s">
        <v>74</v>
      </c>
      <c r="F122" t="s">
        <v>74</v>
      </c>
      <c r="G122" t="s">
        <v>74</v>
      </c>
      <c r="H122" t="s">
        <v>74</v>
      </c>
      <c r="I122" t="s">
        <v>74</v>
      </c>
      <c r="J122" t="e">
        <f t="shared" si="46"/>
        <v>#VALUE!</v>
      </c>
      <c r="M122">
        <f t="shared" ref="M122:M133" si="84">IF($F$1=$L$121,C122,0)</f>
        <v>0</v>
      </c>
      <c r="N122">
        <f t="shared" ref="N122:N133" si="85">IF($F$1=$L$121,D122,0)</f>
        <v>0</v>
      </c>
      <c r="O122">
        <f t="shared" ref="O122:O133" si="86">IF($F$1=$L$121,E122,0)</f>
        <v>0</v>
      </c>
      <c r="P122">
        <f t="shared" ref="P122:P133" si="87">IF($F$1=$L$121,F122,0)</f>
        <v>0</v>
      </c>
      <c r="Q122">
        <f t="shared" ref="Q122:Q133" si="88">IF($F$1=$L$121,G122,0)</f>
        <v>0</v>
      </c>
      <c r="R122">
        <f t="shared" ref="R122:R133" si="89">IF($F$1=$L$121,H122,0)</f>
        <v>0</v>
      </c>
      <c r="S122">
        <f t="shared" ref="S122:S133" si="90">IF($F$1=$L$121,I122,0)</f>
        <v>0</v>
      </c>
      <c r="T122">
        <f t="shared" ref="T122:T133" si="91">IF($F$1=$L$121,J122,0)</f>
        <v>0</v>
      </c>
    </row>
    <row r="123" spans="1:20" x14ac:dyDescent="0.4">
      <c r="A123" t="s">
        <v>53</v>
      </c>
      <c r="C123">
        <v>23.7</v>
      </c>
      <c r="D123">
        <v>2.1</v>
      </c>
      <c r="E123">
        <v>163</v>
      </c>
      <c r="F123">
        <v>10</v>
      </c>
      <c r="G123">
        <v>219.5</v>
      </c>
      <c r="H123">
        <v>204.3</v>
      </c>
      <c r="I123">
        <v>294.8</v>
      </c>
      <c r="J123">
        <f t="shared" si="46"/>
        <v>2928.8</v>
      </c>
      <c r="M123">
        <f t="shared" si="84"/>
        <v>0</v>
      </c>
      <c r="N123">
        <f t="shared" si="85"/>
        <v>0</v>
      </c>
      <c r="O123">
        <f t="shared" si="86"/>
        <v>0</v>
      </c>
      <c r="P123">
        <f t="shared" si="87"/>
        <v>0</v>
      </c>
      <c r="Q123">
        <f t="shared" si="88"/>
        <v>0</v>
      </c>
      <c r="R123">
        <f t="shared" si="89"/>
        <v>0</v>
      </c>
      <c r="S123">
        <f t="shared" si="90"/>
        <v>0</v>
      </c>
      <c r="T123">
        <f t="shared" si="91"/>
        <v>0</v>
      </c>
    </row>
    <row r="124" spans="1:20" x14ac:dyDescent="0.4">
      <c r="A124" t="s">
        <v>54</v>
      </c>
      <c r="C124">
        <v>27.8</v>
      </c>
      <c r="D124">
        <v>3.5</v>
      </c>
      <c r="E124">
        <v>170</v>
      </c>
      <c r="F124">
        <v>10</v>
      </c>
      <c r="G124">
        <v>242.8</v>
      </c>
      <c r="H124">
        <v>226.9</v>
      </c>
      <c r="I124">
        <v>407.2</v>
      </c>
      <c r="J124">
        <f t="shared" si="46"/>
        <v>3320.8</v>
      </c>
      <c r="M124">
        <f t="shared" si="84"/>
        <v>0</v>
      </c>
      <c r="N124">
        <f t="shared" si="85"/>
        <v>0</v>
      </c>
      <c r="O124">
        <f t="shared" si="86"/>
        <v>0</v>
      </c>
      <c r="P124">
        <f t="shared" si="87"/>
        <v>0</v>
      </c>
      <c r="Q124">
        <f t="shared" si="88"/>
        <v>0</v>
      </c>
      <c r="R124">
        <f t="shared" si="89"/>
        <v>0</v>
      </c>
      <c r="S124">
        <f t="shared" si="90"/>
        <v>0</v>
      </c>
      <c r="T124">
        <f t="shared" si="91"/>
        <v>0</v>
      </c>
    </row>
    <row r="125" spans="1:20" x14ac:dyDescent="0.4">
      <c r="A125" t="s">
        <v>55</v>
      </c>
      <c r="C125">
        <v>32.799999999999997</v>
      </c>
      <c r="D125">
        <v>6.2</v>
      </c>
      <c r="E125">
        <v>164</v>
      </c>
      <c r="F125">
        <v>6</v>
      </c>
      <c r="G125">
        <v>258.5</v>
      </c>
      <c r="H125">
        <v>247.4</v>
      </c>
      <c r="I125">
        <v>564.1</v>
      </c>
      <c r="J125">
        <f t="shared" si="46"/>
        <v>3666.1</v>
      </c>
      <c r="M125">
        <f t="shared" si="84"/>
        <v>0</v>
      </c>
      <c r="N125">
        <f t="shared" si="85"/>
        <v>0</v>
      </c>
      <c r="O125">
        <f t="shared" si="86"/>
        <v>0</v>
      </c>
      <c r="P125">
        <f t="shared" si="87"/>
        <v>0</v>
      </c>
      <c r="Q125">
        <f t="shared" si="88"/>
        <v>0</v>
      </c>
      <c r="R125">
        <f t="shared" si="89"/>
        <v>0</v>
      </c>
      <c r="S125">
        <f t="shared" si="90"/>
        <v>0</v>
      </c>
      <c r="T125">
        <f t="shared" si="91"/>
        <v>0</v>
      </c>
    </row>
    <row r="126" spans="1:20" x14ac:dyDescent="0.4">
      <c r="A126" t="s">
        <v>56</v>
      </c>
      <c r="C126">
        <v>37.5</v>
      </c>
      <c r="D126">
        <v>10</v>
      </c>
      <c r="E126">
        <v>164</v>
      </c>
      <c r="F126">
        <v>11</v>
      </c>
      <c r="G126">
        <v>312.8</v>
      </c>
      <c r="H126">
        <v>290</v>
      </c>
      <c r="I126">
        <v>766.2</v>
      </c>
      <c r="J126">
        <f t="shared" si="46"/>
        <v>4519.8</v>
      </c>
      <c r="M126">
        <f t="shared" si="84"/>
        <v>0</v>
      </c>
      <c r="N126">
        <f t="shared" si="85"/>
        <v>0</v>
      </c>
      <c r="O126">
        <f t="shared" si="86"/>
        <v>0</v>
      </c>
      <c r="P126">
        <f t="shared" si="87"/>
        <v>0</v>
      </c>
      <c r="Q126">
        <f t="shared" si="88"/>
        <v>0</v>
      </c>
      <c r="R126">
        <f t="shared" si="89"/>
        <v>0</v>
      </c>
      <c r="S126">
        <f t="shared" si="90"/>
        <v>0</v>
      </c>
      <c r="T126">
        <f t="shared" si="91"/>
        <v>0</v>
      </c>
    </row>
    <row r="127" spans="1:20" x14ac:dyDescent="0.4">
      <c r="A127" t="s">
        <v>57</v>
      </c>
      <c r="C127">
        <v>42.8</v>
      </c>
      <c r="D127">
        <v>10.6</v>
      </c>
      <c r="E127">
        <v>164</v>
      </c>
      <c r="F127">
        <v>14</v>
      </c>
      <c r="G127">
        <v>342.1</v>
      </c>
      <c r="H127">
        <v>308.8</v>
      </c>
      <c r="I127">
        <v>697.2</v>
      </c>
      <c r="J127">
        <f t="shared" si="46"/>
        <v>4802.4000000000005</v>
      </c>
      <c r="M127">
        <f t="shared" si="84"/>
        <v>0</v>
      </c>
      <c r="N127">
        <f t="shared" si="85"/>
        <v>0</v>
      </c>
      <c r="O127">
        <f t="shared" si="86"/>
        <v>0</v>
      </c>
      <c r="P127">
        <f t="shared" si="87"/>
        <v>0</v>
      </c>
      <c r="Q127">
        <f t="shared" si="88"/>
        <v>0</v>
      </c>
      <c r="R127">
        <f t="shared" si="89"/>
        <v>0</v>
      </c>
      <c r="S127">
        <f t="shared" si="90"/>
        <v>0</v>
      </c>
      <c r="T127">
        <f t="shared" si="91"/>
        <v>0</v>
      </c>
    </row>
    <row r="128" spans="1:20" x14ac:dyDescent="0.4">
      <c r="A128" t="s">
        <v>58</v>
      </c>
      <c r="C128">
        <v>47.6</v>
      </c>
      <c r="D128">
        <v>11.4</v>
      </c>
      <c r="E128">
        <v>178</v>
      </c>
      <c r="F128">
        <v>4</v>
      </c>
      <c r="G128">
        <v>311.8</v>
      </c>
      <c r="H128">
        <v>303.89999999999998</v>
      </c>
      <c r="I128">
        <v>736.5</v>
      </c>
      <c r="J128">
        <f t="shared" si="46"/>
        <v>4478.1000000000004</v>
      </c>
      <c r="M128">
        <f t="shared" si="84"/>
        <v>0</v>
      </c>
      <c r="N128">
        <f t="shared" si="85"/>
        <v>0</v>
      </c>
      <c r="O128">
        <f t="shared" si="86"/>
        <v>0</v>
      </c>
      <c r="P128">
        <f t="shared" si="87"/>
        <v>0</v>
      </c>
      <c r="Q128">
        <f t="shared" si="88"/>
        <v>0</v>
      </c>
      <c r="R128">
        <f t="shared" si="89"/>
        <v>0</v>
      </c>
      <c r="S128">
        <f t="shared" si="90"/>
        <v>0</v>
      </c>
      <c r="T128">
        <f t="shared" si="91"/>
        <v>0</v>
      </c>
    </row>
    <row r="129" spans="1:20" x14ac:dyDescent="0.4">
      <c r="A129" t="s">
        <v>59</v>
      </c>
      <c r="C129">
        <v>52.5</v>
      </c>
      <c r="D129">
        <v>19.2</v>
      </c>
      <c r="E129">
        <v>182</v>
      </c>
      <c r="F129">
        <v>6</v>
      </c>
      <c r="G129">
        <v>355</v>
      </c>
      <c r="H129">
        <v>339</v>
      </c>
      <c r="I129">
        <v>1106.7</v>
      </c>
      <c r="J129">
        <f t="shared" si="46"/>
        <v>5366.7</v>
      </c>
      <c r="M129">
        <f t="shared" si="84"/>
        <v>0</v>
      </c>
      <c r="N129">
        <f t="shared" si="85"/>
        <v>0</v>
      </c>
      <c r="O129">
        <f t="shared" si="86"/>
        <v>0</v>
      </c>
      <c r="P129">
        <f t="shared" si="87"/>
        <v>0</v>
      </c>
      <c r="Q129">
        <f t="shared" si="88"/>
        <v>0</v>
      </c>
      <c r="R129">
        <f t="shared" si="89"/>
        <v>0</v>
      </c>
      <c r="S129">
        <f t="shared" si="90"/>
        <v>0</v>
      </c>
      <c r="T129">
        <f t="shared" si="91"/>
        <v>0</v>
      </c>
    </row>
    <row r="130" spans="1:20" x14ac:dyDescent="0.4">
      <c r="A130" t="s">
        <v>60</v>
      </c>
      <c r="C130">
        <v>58.6</v>
      </c>
      <c r="D130">
        <v>18.399999999999999</v>
      </c>
      <c r="E130">
        <v>173</v>
      </c>
      <c r="F130">
        <v>5</v>
      </c>
      <c r="G130">
        <v>425.5</v>
      </c>
      <c r="H130">
        <v>411.1</v>
      </c>
      <c r="I130">
        <v>1553.6</v>
      </c>
      <c r="J130">
        <f t="shared" si="46"/>
        <v>6659.6</v>
      </c>
      <c r="M130">
        <f t="shared" si="84"/>
        <v>0</v>
      </c>
      <c r="N130">
        <f t="shared" si="85"/>
        <v>0</v>
      </c>
      <c r="O130">
        <f t="shared" si="86"/>
        <v>0</v>
      </c>
      <c r="P130">
        <f t="shared" si="87"/>
        <v>0</v>
      </c>
      <c r="Q130">
        <f t="shared" si="88"/>
        <v>0</v>
      </c>
      <c r="R130">
        <f t="shared" si="89"/>
        <v>0</v>
      </c>
      <c r="S130">
        <f t="shared" si="90"/>
        <v>0</v>
      </c>
      <c r="T130">
        <f t="shared" si="91"/>
        <v>0</v>
      </c>
    </row>
    <row r="131" spans="1:20" x14ac:dyDescent="0.4">
      <c r="A131" t="s">
        <v>61</v>
      </c>
      <c r="C131">
        <v>62.8</v>
      </c>
      <c r="D131">
        <v>25.9</v>
      </c>
      <c r="E131">
        <v>171</v>
      </c>
      <c r="F131">
        <v>1</v>
      </c>
      <c r="G131">
        <v>346.6</v>
      </c>
      <c r="H131">
        <v>345.6</v>
      </c>
      <c r="I131">
        <v>329</v>
      </c>
      <c r="J131">
        <f t="shared" si="46"/>
        <v>4488.2000000000007</v>
      </c>
      <c r="M131">
        <f>IF($F$1=$L$121,C131,0)</f>
        <v>0</v>
      </c>
      <c r="N131">
        <f t="shared" si="85"/>
        <v>0</v>
      </c>
      <c r="O131">
        <f t="shared" si="86"/>
        <v>0</v>
      </c>
      <c r="P131">
        <f t="shared" si="87"/>
        <v>0</v>
      </c>
      <c r="Q131">
        <f t="shared" si="88"/>
        <v>0</v>
      </c>
      <c r="R131">
        <f t="shared" si="89"/>
        <v>0</v>
      </c>
      <c r="S131">
        <f t="shared" si="90"/>
        <v>0</v>
      </c>
      <c r="T131">
        <f t="shared" si="91"/>
        <v>0</v>
      </c>
    </row>
    <row r="132" spans="1:20" x14ac:dyDescent="0.4">
      <c r="A132" t="s">
        <v>62</v>
      </c>
      <c r="C132">
        <v>66.2</v>
      </c>
      <c r="D132">
        <v>21</v>
      </c>
      <c r="E132">
        <v>171</v>
      </c>
      <c r="F132">
        <v>20</v>
      </c>
      <c r="G132">
        <v>270.5</v>
      </c>
      <c r="H132">
        <v>238.4</v>
      </c>
      <c r="I132">
        <v>598.29999999999995</v>
      </c>
      <c r="J132">
        <f t="shared" si="46"/>
        <v>3844.3</v>
      </c>
      <c r="M132">
        <f t="shared" si="84"/>
        <v>0</v>
      </c>
      <c r="N132">
        <f t="shared" si="85"/>
        <v>0</v>
      </c>
      <c r="O132">
        <f t="shared" si="86"/>
        <v>0</v>
      </c>
      <c r="P132">
        <f t="shared" si="87"/>
        <v>0</v>
      </c>
      <c r="Q132">
        <f t="shared" si="88"/>
        <v>0</v>
      </c>
      <c r="R132">
        <f t="shared" si="89"/>
        <v>0</v>
      </c>
      <c r="S132">
        <f t="shared" si="90"/>
        <v>0</v>
      </c>
      <c r="T132">
        <f t="shared" si="91"/>
        <v>0</v>
      </c>
    </row>
    <row r="133" spans="1:20" x14ac:dyDescent="0.4">
      <c r="A133" t="s">
        <v>75</v>
      </c>
      <c r="C133">
        <v>71.5</v>
      </c>
      <c r="D133">
        <v>30.8</v>
      </c>
      <c r="E133">
        <v>175</v>
      </c>
      <c r="F133">
        <v>8</v>
      </c>
      <c r="G133">
        <v>272.8</v>
      </c>
      <c r="H133">
        <v>261</v>
      </c>
      <c r="I133">
        <v>656</v>
      </c>
      <c r="J133">
        <f t="shared" ref="J133:J196" si="92">(G133*12)+I133</f>
        <v>3929.6000000000004</v>
      </c>
      <c r="M133">
        <f t="shared" si="84"/>
        <v>0</v>
      </c>
      <c r="N133">
        <f t="shared" si="85"/>
        <v>0</v>
      </c>
      <c r="O133">
        <f t="shared" si="86"/>
        <v>0</v>
      </c>
      <c r="P133">
        <f t="shared" si="87"/>
        <v>0</v>
      </c>
      <c r="Q133">
        <f t="shared" si="88"/>
        <v>0</v>
      </c>
      <c r="R133">
        <f t="shared" si="89"/>
        <v>0</v>
      </c>
      <c r="S133">
        <f t="shared" si="90"/>
        <v>0</v>
      </c>
      <c r="T133">
        <f t="shared" si="91"/>
        <v>0</v>
      </c>
    </row>
    <row r="134" spans="1:20" x14ac:dyDescent="0.4">
      <c r="A134" t="s">
        <v>29</v>
      </c>
      <c r="C134">
        <v>33</v>
      </c>
      <c r="D134">
        <v>6.9</v>
      </c>
      <c r="E134">
        <v>167</v>
      </c>
      <c r="F134">
        <v>5</v>
      </c>
      <c r="G134">
        <v>285.39999999999998</v>
      </c>
      <c r="H134">
        <v>275</v>
      </c>
      <c r="I134">
        <v>784.8</v>
      </c>
      <c r="J134">
        <f t="shared" si="92"/>
        <v>4209.5999999999995</v>
      </c>
      <c r="L134">
        <f>IF($F$1=A134,A134,0)</f>
        <v>0</v>
      </c>
      <c r="M134">
        <f t="shared" ref="M134:T134" si="93">IF($F$1=$L$134,C134,0)</f>
        <v>0</v>
      </c>
      <c r="N134">
        <f t="shared" si="93"/>
        <v>0</v>
      </c>
      <c r="O134">
        <f t="shared" si="93"/>
        <v>0</v>
      </c>
      <c r="P134">
        <f t="shared" si="93"/>
        <v>0</v>
      </c>
      <c r="Q134">
        <f t="shared" si="93"/>
        <v>0</v>
      </c>
      <c r="R134">
        <f t="shared" si="93"/>
        <v>0</v>
      </c>
      <c r="S134">
        <f t="shared" si="93"/>
        <v>0</v>
      </c>
      <c r="T134">
        <f t="shared" si="93"/>
        <v>0</v>
      </c>
    </row>
    <row r="135" spans="1:20" x14ac:dyDescent="0.4">
      <c r="A135" t="s">
        <v>73</v>
      </c>
      <c r="C135" t="s">
        <v>74</v>
      </c>
      <c r="D135" t="s">
        <v>74</v>
      </c>
      <c r="E135" t="s">
        <v>74</v>
      </c>
      <c r="F135" t="s">
        <v>74</v>
      </c>
      <c r="G135" t="s">
        <v>74</v>
      </c>
      <c r="H135" t="s">
        <v>74</v>
      </c>
      <c r="I135" t="s">
        <v>74</v>
      </c>
      <c r="J135" t="e">
        <f t="shared" si="92"/>
        <v>#VALUE!</v>
      </c>
      <c r="M135">
        <f t="shared" ref="M135:M146" si="94">IF($F$1=$L$134,C135,0)</f>
        <v>0</v>
      </c>
      <c r="N135">
        <f t="shared" ref="N135:N146" si="95">IF($F$1=$L$134,D135,0)</f>
        <v>0</v>
      </c>
      <c r="O135">
        <f t="shared" ref="O135:O146" si="96">IF($F$1=$L$134,E135,0)</f>
        <v>0</v>
      </c>
      <c r="P135">
        <f t="shared" ref="P135:P146" si="97">IF($F$1=$L$134,F135,0)</f>
        <v>0</v>
      </c>
      <c r="Q135">
        <f t="shared" ref="Q135:Q146" si="98">IF($F$1=$L$134,G135,0)</f>
        <v>0</v>
      </c>
      <c r="R135">
        <f t="shared" ref="R135:R146" si="99">IF($F$1=$L$134,H135,0)</f>
        <v>0</v>
      </c>
      <c r="S135">
        <f t="shared" ref="S135:S146" si="100">IF($F$1=$L$134,I135,0)</f>
        <v>0</v>
      </c>
      <c r="T135">
        <f t="shared" ref="T135:T146" si="101">IF($F$1=$L$134,J135,0)</f>
        <v>0</v>
      </c>
    </row>
    <row r="136" spans="1:20" x14ac:dyDescent="0.4">
      <c r="A136" t="s">
        <v>53</v>
      </c>
      <c r="C136">
        <v>22.5</v>
      </c>
      <c r="D136">
        <v>1.4</v>
      </c>
      <c r="E136">
        <v>169</v>
      </c>
      <c r="F136">
        <v>3</v>
      </c>
      <c r="G136">
        <v>219.9</v>
      </c>
      <c r="H136">
        <v>214.2</v>
      </c>
      <c r="I136">
        <v>322</v>
      </c>
      <c r="J136">
        <f t="shared" si="92"/>
        <v>2960.8</v>
      </c>
      <c r="M136">
        <f t="shared" si="94"/>
        <v>0</v>
      </c>
      <c r="N136">
        <f t="shared" si="95"/>
        <v>0</v>
      </c>
      <c r="O136">
        <f t="shared" si="96"/>
        <v>0</v>
      </c>
      <c r="P136">
        <f t="shared" si="97"/>
        <v>0</v>
      </c>
      <c r="Q136">
        <f t="shared" si="98"/>
        <v>0</v>
      </c>
      <c r="R136">
        <f t="shared" si="99"/>
        <v>0</v>
      </c>
      <c r="S136">
        <f t="shared" si="100"/>
        <v>0</v>
      </c>
      <c r="T136">
        <f t="shared" si="101"/>
        <v>0</v>
      </c>
    </row>
    <row r="137" spans="1:20" x14ac:dyDescent="0.4">
      <c r="A137" t="s">
        <v>54</v>
      </c>
      <c r="C137">
        <v>27</v>
      </c>
      <c r="D137">
        <v>4.0999999999999996</v>
      </c>
      <c r="E137">
        <v>167</v>
      </c>
      <c r="F137">
        <v>4</v>
      </c>
      <c r="G137">
        <v>258.8</v>
      </c>
      <c r="H137">
        <v>251</v>
      </c>
      <c r="I137">
        <v>652.4</v>
      </c>
      <c r="J137">
        <f t="shared" si="92"/>
        <v>3758.0000000000005</v>
      </c>
      <c r="M137">
        <f t="shared" si="94"/>
        <v>0</v>
      </c>
      <c r="N137">
        <f t="shared" si="95"/>
        <v>0</v>
      </c>
      <c r="O137">
        <f t="shared" si="96"/>
        <v>0</v>
      </c>
      <c r="P137">
        <f t="shared" si="97"/>
        <v>0</v>
      </c>
      <c r="Q137">
        <f t="shared" si="98"/>
        <v>0</v>
      </c>
      <c r="R137">
        <f t="shared" si="99"/>
        <v>0</v>
      </c>
      <c r="S137">
        <f t="shared" si="100"/>
        <v>0</v>
      </c>
      <c r="T137">
        <f t="shared" si="101"/>
        <v>0</v>
      </c>
    </row>
    <row r="138" spans="1:20" x14ac:dyDescent="0.4">
      <c r="A138" t="s">
        <v>55</v>
      </c>
      <c r="C138">
        <v>32.5</v>
      </c>
      <c r="D138">
        <v>7.8</v>
      </c>
      <c r="E138">
        <v>166</v>
      </c>
      <c r="F138">
        <v>4</v>
      </c>
      <c r="G138">
        <v>286.60000000000002</v>
      </c>
      <c r="H138">
        <v>275.60000000000002</v>
      </c>
      <c r="I138">
        <v>906.7</v>
      </c>
      <c r="J138">
        <f t="shared" si="92"/>
        <v>4345.9000000000005</v>
      </c>
      <c r="M138">
        <f t="shared" si="94"/>
        <v>0</v>
      </c>
      <c r="N138">
        <f t="shared" si="95"/>
        <v>0</v>
      </c>
      <c r="O138">
        <f t="shared" si="96"/>
        <v>0</v>
      </c>
      <c r="P138">
        <f t="shared" si="97"/>
        <v>0</v>
      </c>
      <c r="Q138">
        <f t="shared" si="98"/>
        <v>0</v>
      </c>
      <c r="R138">
        <f t="shared" si="99"/>
        <v>0</v>
      </c>
      <c r="S138">
        <f t="shared" si="100"/>
        <v>0</v>
      </c>
      <c r="T138">
        <f t="shared" si="101"/>
        <v>0</v>
      </c>
    </row>
    <row r="139" spans="1:20" x14ac:dyDescent="0.4">
      <c r="A139" t="s">
        <v>56</v>
      </c>
      <c r="C139">
        <v>38</v>
      </c>
      <c r="D139">
        <v>9.4</v>
      </c>
      <c r="E139">
        <v>164</v>
      </c>
      <c r="F139">
        <v>5</v>
      </c>
      <c r="G139">
        <v>334.7</v>
      </c>
      <c r="H139">
        <v>321.60000000000002</v>
      </c>
      <c r="I139">
        <v>1092.5999999999999</v>
      </c>
      <c r="J139">
        <f t="shared" si="92"/>
        <v>5109</v>
      </c>
      <c r="M139">
        <f t="shared" si="94"/>
        <v>0</v>
      </c>
      <c r="N139">
        <f t="shared" si="95"/>
        <v>0</v>
      </c>
      <c r="O139">
        <f t="shared" si="96"/>
        <v>0</v>
      </c>
      <c r="P139">
        <f t="shared" si="97"/>
        <v>0</v>
      </c>
      <c r="Q139">
        <f t="shared" si="98"/>
        <v>0</v>
      </c>
      <c r="R139">
        <f t="shared" si="99"/>
        <v>0</v>
      </c>
      <c r="S139">
        <f t="shared" si="100"/>
        <v>0</v>
      </c>
      <c r="T139">
        <f t="shared" si="101"/>
        <v>0</v>
      </c>
    </row>
    <row r="140" spans="1:20" x14ac:dyDescent="0.4">
      <c r="A140" t="s">
        <v>57</v>
      </c>
      <c r="C140">
        <v>42.5</v>
      </c>
      <c r="D140">
        <v>11</v>
      </c>
      <c r="E140">
        <v>170</v>
      </c>
      <c r="F140">
        <v>5</v>
      </c>
      <c r="G140">
        <v>323.60000000000002</v>
      </c>
      <c r="H140">
        <v>308</v>
      </c>
      <c r="I140">
        <v>902.9</v>
      </c>
      <c r="J140">
        <f t="shared" si="92"/>
        <v>4786.1000000000004</v>
      </c>
      <c r="M140">
        <f t="shared" si="94"/>
        <v>0</v>
      </c>
      <c r="N140">
        <f t="shared" si="95"/>
        <v>0</v>
      </c>
      <c r="O140">
        <f t="shared" si="96"/>
        <v>0</v>
      </c>
      <c r="P140">
        <f t="shared" si="97"/>
        <v>0</v>
      </c>
      <c r="Q140">
        <f t="shared" si="98"/>
        <v>0</v>
      </c>
      <c r="R140">
        <f t="shared" si="99"/>
        <v>0</v>
      </c>
      <c r="S140">
        <f t="shared" si="100"/>
        <v>0</v>
      </c>
      <c r="T140">
        <f t="shared" si="101"/>
        <v>0</v>
      </c>
    </row>
    <row r="141" spans="1:20" x14ac:dyDescent="0.4">
      <c r="A141" t="s">
        <v>58</v>
      </c>
      <c r="C141">
        <v>46.6</v>
      </c>
      <c r="D141">
        <v>9.1999999999999993</v>
      </c>
      <c r="E141">
        <v>170</v>
      </c>
      <c r="F141">
        <v>11</v>
      </c>
      <c r="G141">
        <v>339.4</v>
      </c>
      <c r="H141">
        <v>317.89999999999998</v>
      </c>
      <c r="I141">
        <v>814</v>
      </c>
      <c r="J141">
        <f t="shared" si="92"/>
        <v>4886.7999999999993</v>
      </c>
      <c r="M141">
        <f t="shared" si="94"/>
        <v>0</v>
      </c>
      <c r="N141">
        <f t="shared" si="95"/>
        <v>0</v>
      </c>
      <c r="O141">
        <f t="shared" si="96"/>
        <v>0</v>
      </c>
      <c r="P141">
        <f t="shared" si="97"/>
        <v>0</v>
      </c>
      <c r="Q141">
        <f t="shared" si="98"/>
        <v>0</v>
      </c>
      <c r="R141">
        <f t="shared" si="99"/>
        <v>0</v>
      </c>
      <c r="S141">
        <f t="shared" si="100"/>
        <v>0</v>
      </c>
      <c r="T141">
        <f t="shared" si="101"/>
        <v>0</v>
      </c>
    </row>
    <row r="142" spans="1:20" x14ac:dyDescent="0.4">
      <c r="A142" t="s">
        <v>59</v>
      </c>
      <c r="C142">
        <v>52.1</v>
      </c>
      <c r="D142">
        <v>9.5</v>
      </c>
      <c r="E142">
        <v>170</v>
      </c>
      <c r="F142">
        <v>0</v>
      </c>
      <c r="G142">
        <v>249.8</v>
      </c>
      <c r="H142">
        <v>249.8</v>
      </c>
      <c r="I142">
        <v>356</v>
      </c>
      <c r="J142">
        <f t="shared" si="92"/>
        <v>3353.6000000000004</v>
      </c>
      <c r="M142">
        <f t="shared" si="94"/>
        <v>0</v>
      </c>
      <c r="N142">
        <f t="shared" si="95"/>
        <v>0</v>
      </c>
      <c r="O142">
        <f t="shared" si="96"/>
        <v>0</v>
      </c>
      <c r="P142">
        <f t="shared" si="97"/>
        <v>0</v>
      </c>
      <c r="Q142">
        <f t="shared" si="98"/>
        <v>0</v>
      </c>
      <c r="R142">
        <f t="shared" si="99"/>
        <v>0</v>
      </c>
      <c r="S142">
        <f t="shared" si="100"/>
        <v>0</v>
      </c>
      <c r="T142">
        <f t="shared" si="101"/>
        <v>0</v>
      </c>
    </row>
    <row r="143" spans="1:20" x14ac:dyDescent="0.4">
      <c r="A143" t="s">
        <v>60</v>
      </c>
      <c r="C143">
        <v>59.5</v>
      </c>
      <c r="D143">
        <v>38.5</v>
      </c>
      <c r="E143">
        <v>160</v>
      </c>
      <c r="F143">
        <v>0</v>
      </c>
      <c r="G143">
        <v>331.4</v>
      </c>
      <c r="H143">
        <v>331.4</v>
      </c>
      <c r="I143">
        <v>1635.6</v>
      </c>
      <c r="J143">
        <f t="shared" si="92"/>
        <v>5612.4</v>
      </c>
      <c r="M143">
        <f t="shared" si="94"/>
        <v>0</v>
      </c>
      <c r="N143">
        <f t="shared" si="95"/>
        <v>0</v>
      </c>
      <c r="O143">
        <f t="shared" si="96"/>
        <v>0</v>
      </c>
      <c r="P143">
        <f t="shared" si="97"/>
        <v>0</v>
      </c>
      <c r="Q143">
        <f t="shared" si="98"/>
        <v>0</v>
      </c>
      <c r="R143">
        <f t="shared" si="99"/>
        <v>0</v>
      </c>
      <c r="S143">
        <f t="shared" si="100"/>
        <v>0</v>
      </c>
      <c r="T143">
        <f t="shared" si="101"/>
        <v>0</v>
      </c>
    </row>
    <row r="144" spans="1:20" x14ac:dyDescent="0.4">
      <c r="A144" t="s">
        <v>61</v>
      </c>
      <c r="C144">
        <v>62.5</v>
      </c>
      <c r="D144">
        <v>4.5</v>
      </c>
      <c r="E144">
        <v>166</v>
      </c>
      <c r="F144">
        <v>0</v>
      </c>
      <c r="G144">
        <v>192.6</v>
      </c>
      <c r="H144">
        <v>192.6</v>
      </c>
      <c r="I144">
        <v>199.2</v>
      </c>
      <c r="J144">
        <f t="shared" si="92"/>
        <v>2510.3999999999996</v>
      </c>
      <c r="M144">
        <f t="shared" si="94"/>
        <v>0</v>
      </c>
      <c r="N144">
        <f t="shared" si="95"/>
        <v>0</v>
      </c>
      <c r="O144">
        <f t="shared" si="96"/>
        <v>0</v>
      </c>
      <c r="P144">
        <f t="shared" si="97"/>
        <v>0</v>
      </c>
      <c r="Q144">
        <f t="shared" si="98"/>
        <v>0</v>
      </c>
      <c r="R144">
        <f t="shared" si="99"/>
        <v>0</v>
      </c>
      <c r="S144">
        <f t="shared" si="100"/>
        <v>0</v>
      </c>
      <c r="T144">
        <f t="shared" si="101"/>
        <v>0</v>
      </c>
    </row>
    <row r="145" spans="1:20" x14ac:dyDescent="0.4">
      <c r="A145" t="s">
        <v>62</v>
      </c>
      <c r="C145">
        <v>65.8</v>
      </c>
      <c r="D145">
        <v>37</v>
      </c>
      <c r="E145">
        <v>162</v>
      </c>
      <c r="F145">
        <v>0</v>
      </c>
      <c r="G145">
        <v>430.6</v>
      </c>
      <c r="H145">
        <v>430.6</v>
      </c>
      <c r="I145">
        <v>477.8</v>
      </c>
      <c r="J145">
        <f t="shared" si="92"/>
        <v>5645.0000000000009</v>
      </c>
      <c r="M145">
        <f t="shared" si="94"/>
        <v>0</v>
      </c>
      <c r="N145">
        <f t="shared" si="95"/>
        <v>0</v>
      </c>
      <c r="O145">
        <f t="shared" si="96"/>
        <v>0</v>
      </c>
      <c r="P145">
        <f t="shared" si="97"/>
        <v>0</v>
      </c>
      <c r="Q145">
        <f t="shared" si="98"/>
        <v>0</v>
      </c>
      <c r="R145">
        <f t="shared" si="99"/>
        <v>0</v>
      </c>
      <c r="S145">
        <f t="shared" si="100"/>
        <v>0</v>
      </c>
      <c r="T145">
        <f t="shared" si="101"/>
        <v>0</v>
      </c>
    </row>
    <row r="146" spans="1:20" x14ac:dyDescent="0.4">
      <c r="A146" t="s">
        <v>75</v>
      </c>
      <c r="C146">
        <v>78</v>
      </c>
      <c r="D146">
        <v>46.7</v>
      </c>
      <c r="E146">
        <v>156</v>
      </c>
      <c r="F146">
        <v>0</v>
      </c>
      <c r="G146">
        <v>346</v>
      </c>
      <c r="H146">
        <v>346</v>
      </c>
      <c r="I146">
        <v>1453.5</v>
      </c>
      <c r="J146">
        <f t="shared" si="92"/>
        <v>5605.5</v>
      </c>
      <c r="M146">
        <f t="shared" si="94"/>
        <v>0</v>
      </c>
      <c r="N146">
        <f t="shared" si="95"/>
        <v>0</v>
      </c>
      <c r="O146">
        <f t="shared" si="96"/>
        <v>0</v>
      </c>
      <c r="P146">
        <f t="shared" si="97"/>
        <v>0</v>
      </c>
      <c r="Q146">
        <f t="shared" si="98"/>
        <v>0</v>
      </c>
      <c r="R146">
        <f t="shared" si="99"/>
        <v>0</v>
      </c>
      <c r="S146">
        <f t="shared" si="100"/>
        <v>0</v>
      </c>
      <c r="T146">
        <f t="shared" si="101"/>
        <v>0</v>
      </c>
    </row>
    <row r="147" spans="1:20" x14ac:dyDescent="0.4">
      <c r="A147" t="s">
        <v>30</v>
      </c>
      <c r="C147">
        <v>46.7</v>
      </c>
      <c r="D147">
        <v>9.8000000000000007</v>
      </c>
      <c r="E147">
        <v>167</v>
      </c>
      <c r="F147">
        <v>4</v>
      </c>
      <c r="G147">
        <v>319.5</v>
      </c>
      <c r="H147">
        <v>308.39999999999998</v>
      </c>
      <c r="I147">
        <v>773.5</v>
      </c>
      <c r="J147">
        <f t="shared" si="92"/>
        <v>4607.5</v>
      </c>
      <c r="L147">
        <f>IF($F$1=A147,A147,0)</f>
        <v>0</v>
      </c>
      <c r="M147">
        <f t="shared" ref="M147:T147" si="102">IF($F$1=$L$147,C147,0)</f>
        <v>0</v>
      </c>
      <c r="N147">
        <f t="shared" si="102"/>
        <v>0</v>
      </c>
      <c r="O147">
        <f t="shared" si="102"/>
        <v>0</v>
      </c>
      <c r="P147">
        <f t="shared" si="102"/>
        <v>0</v>
      </c>
      <c r="Q147">
        <f t="shared" si="102"/>
        <v>0</v>
      </c>
      <c r="R147">
        <f t="shared" si="102"/>
        <v>0</v>
      </c>
      <c r="S147">
        <f t="shared" si="102"/>
        <v>0</v>
      </c>
      <c r="T147">
        <f t="shared" si="102"/>
        <v>0</v>
      </c>
    </row>
    <row r="148" spans="1:20" x14ac:dyDescent="0.4">
      <c r="A148" t="s">
        <v>73</v>
      </c>
      <c r="C148" t="s">
        <v>74</v>
      </c>
      <c r="D148" t="s">
        <v>74</v>
      </c>
      <c r="E148" t="s">
        <v>74</v>
      </c>
      <c r="F148" t="s">
        <v>74</v>
      </c>
      <c r="G148" t="s">
        <v>74</v>
      </c>
      <c r="H148" t="s">
        <v>74</v>
      </c>
      <c r="I148" t="s">
        <v>74</v>
      </c>
      <c r="J148" t="e">
        <f t="shared" si="92"/>
        <v>#VALUE!</v>
      </c>
      <c r="M148">
        <f t="shared" ref="M148:M159" si="103">IF($F$1=$L$147,C148,0)</f>
        <v>0</v>
      </c>
      <c r="N148">
        <f t="shared" ref="N148:N159" si="104">IF($F$1=$L$147,D148,0)</f>
        <v>0</v>
      </c>
      <c r="O148">
        <f t="shared" ref="O148:O159" si="105">IF($F$1=$L$147,E148,0)</f>
        <v>0</v>
      </c>
      <c r="P148">
        <f t="shared" ref="P148:P159" si="106">IF($F$1=$L$147,F148,0)</f>
        <v>0</v>
      </c>
      <c r="Q148">
        <f t="shared" ref="Q148:Q159" si="107">IF($F$1=$L$147,G148,0)</f>
        <v>0</v>
      </c>
      <c r="R148">
        <f t="shared" ref="R148:R159" si="108">IF($F$1=$L$147,H148,0)</f>
        <v>0</v>
      </c>
      <c r="S148">
        <f t="shared" ref="S148:S159" si="109">IF($F$1=$L$147,I148,0)</f>
        <v>0</v>
      </c>
      <c r="T148">
        <f t="shared" ref="T148:T159" si="110">IF($F$1=$L$147,J148,0)</f>
        <v>0</v>
      </c>
    </row>
    <row r="149" spans="1:20" x14ac:dyDescent="0.4">
      <c r="A149" t="s">
        <v>53</v>
      </c>
      <c r="C149">
        <v>24.5</v>
      </c>
      <c r="D149">
        <v>2.5</v>
      </c>
      <c r="E149">
        <v>160</v>
      </c>
      <c r="F149">
        <v>5</v>
      </c>
      <c r="G149">
        <v>230.9</v>
      </c>
      <c r="H149">
        <v>200.6</v>
      </c>
      <c r="I149">
        <v>174.4</v>
      </c>
      <c r="J149">
        <f t="shared" si="92"/>
        <v>2945.2000000000003</v>
      </c>
      <c r="M149">
        <f t="shared" si="103"/>
        <v>0</v>
      </c>
      <c r="N149">
        <f t="shared" si="104"/>
        <v>0</v>
      </c>
      <c r="O149">
        <f t="shared" si="105"/>
        <v>0</v>
      </c>
      <c r="P149">
        <f t="shared" si="106"/>
        <v>0</v>
      </c>
      <c r="Q149">
        <f t="shared" si="107"/>
        <v>0</v>
      </c>
      <c r="R149">
        <f t="shared" si="108"/>
        <v>0</v>
      </c>
      <c r="S149">
        <f t="shared" si="109"/>
        <v>0</v>
      </c>
      <c r="T149">
        <f t="shared" si="110"/>
        <v>0</v>
      </c>
    </row>
    <row r="150" spans="1:20" x14ac:dyDescent="0.4">
      <c r="A150" t="s">
        <v>54</v>
      </c>
      <c r="C150">
        <v>27.9</v>
      </c>
      <c r="D150">
        <v>8.4</v>
      </c>
      <c r="E150">
        <v>167</v>
      </c>
      <c r="F150">
        <v>4</v>
      </c>
      <c r="G150">
        <v>229.4</v>
      </c>
      <c r="H150">
        <v>207.6</v>
      </c>
      <c r="I150">
        <v>601.79999999999995</v>
      </c>
      <c r="J150">
        <f t="shared" si="92"/>
        <v>3354.6000000000004</v>
      </c>
      <c r="M150">
        <f t="shared" si="103"/>
        <v>0</v>
      </c>
      <c r="N150">
        <f t="shared" si="104"/>
        <v>0</v>
      </c>
      <c r="O150">
        <f t="shared" si="105"/>
        <v>0</v>
      </c>
      <c r="P150">
        <f t="shared" si="106"/>
        <v>0</v>
      </c>
      <c r="Q150">
        <f t="shared" si="107"/>
        <v>0</v>
      </c>
      <c r="R150">
        <f t="shared" si="108"/>
        <v>0</v>
      </c>
      <c r="S150">
        <f t="shared" si="109"/>
        <v>0</v>
      </c>
      <c r="T150">
        <f t="shared" si="110"/>
        <v>0</v>
      </c>
    </row>
    <row r="151" spans="1:20" x14ac:dyDescent="0.4">
      <c r="A151" t="s">
        <v>55</v>
      </c>
      <c r="C151">
        <v>33</v>
      </c>
      <c r="D151">
        <v>8.6</v>
      </c>
      <c r="E151">
        <v>165</v>
      </c>
      <c r="F151">
        <v>5</v>
      </c>
      <c r="G151">
        <v>298.8</v>
      </c>
      <c r="H151">
        <v>283.2</v>
      </c>
      <c r="I151">
        <v>813.7</v>
      </c>
      <c r="J151">
        <f t="shared" si="92"/>
        <v>4399.3</v>
      </c>
      <c r="M151">
        <f t="shared" si="103"/>
        <v>0</v>
      </c>
      <c r="N151">
        <f t="shared" si="104"/>
        <v>0</v>
      </c>
      <c r="O151">
        <f t="shared" si="105"/>
        <v>0</v>
      </c>
      <c r="P151">
        <f t="shared" si="106"/>
        <v>0</v>
      </c>
      <c r="Q151">
        <f t="shared" si="107"/>
        <v>0</v>
      </c>
      <c r="R151">
        <f t="shared" si="108"/>
        <v>0</v>
      </c>
      <c r="S151">
        <f t="shared" si="109"/>
        <v>0</v>
      </c>
      <c r="T151">
        <f t="shared" si="110"/>
        <v>0</v>
      </c>
    </row>
    <row r="152" spans="1:20" x14ac:dyDescent="0.4">
      <c r="A152" t="s">
        <v>56</v>
      </c>
      <c r="C152">
        <v>38.4</v>
      </c>
      <c r="D152">
        <v>8.1999999999999993</v>
      </c>
      <c r="E152">
        <v>165</v>
      </c>
      <c r="F152">
        <v>5</v>
      </c>
      <c r="G152">
        <v>301.5</v>
      </c>
      <c r="H152">
        <v>290.10000000000002</v>
      </c>
      <c r="I152">
        <v>811.9</v>
      </c>
      <c r="J152">
        <f t="shared" si="92"/>
        <v>4429.8999999999996</v>
      </c>
      <c r="M152">
        <f t="shared" si="103"/>
        <v>0</v>
      </c>
      <c r="N152">
        <f t="shared" si="104"/>
        <v>0</v>
      </c>
      <c r="O152">
        <f t="shared" si="105"/>
        <v>0</v>
      </c>
      <c r="P152">
        <f t="shared" si="106"/>
        <v>0</v>
      </c>
      <c r="Q152">
        <f t="shared" si="107"/>
        <v>0</v>
      </c>
      <c r="R152">
        <f t="shared" si="108"/>
        <v>0</v>
      </c>
      <c r="S152">
        <f t="shared" si="109"/>
        <v>0</v>
      </c>
      <c r="T152">
        <f t="shared" si="110"/>
        <v>0</v>
      </c>
    </row>
    <row r="153" spans="1:20" x14ac:dyDescent="0.4">
      <c r="A153" t="s">
        <v>57</v>
      </c>
      <c r="C153">
        <v>42.2</v>
      </c>
      <c r="D153">
        <v>7.5</v>
      </c>
      <c r="E153">
        <v>167</v>
      </c>
      <c r="F153">
        <v>3</v>
      </c>
      <c r="G153">
        <v>308.60000000000002</v>
      </c>
      <c r="H153">
        <v>299</v>
      </c>
      <c r="I153">
        <v>764.7</v>
      </c>
      <c r="J153">
        <f t="shared" si="92"/>
        <v>4467.9000000000005</v>
      </c>
      <c r="M153">
        <f t="shared" si="103"/>
        <v>0</v>
      </c>
      <c r="N153">
        <f t="shared" si="104"/>
        <v>0</v>
      </c>
      <c r="O153">
        <f t="shared" si="105"/>
        <v>0</v>
      </c>
      <c r="P153">
        <f t="shared" si="106"/>
        <v>0</v>
      </c>
      <c r="Q153">
        <f t="shared" si="107"/>
        <v>0</v>
      </c>
      <c r="R153">
        <f t="shared" si="108"/>
        <v>0</v>
      </c>
      <c r="S153">
        <f t="shared" si="109"/>
        <v>0</v>
      </c>
      <c r="T153">
        <f t="shared" si="110"/>
        <v>0</v>
      </c>
    </row>
    <row r="154" spans="1:20" x14ac:dyDescent="0.4">
      <c r="A154" t="s">
        <v>58</v>
      </c>
      <c r="C154">
        <v>47.1</v>
      </c>
      <c r="D154">
        <v>10.1</v>
      </c>
      <c r="E154">
        <v>165</v>
      </c>
      <c r="F154">
        <v>6</v>
      </c>
      <c r="G154">
        <v>349.2</v>
      </c>
      <c r="H154">
        <v>333.3</v>
      </c>
      <c r="I154">
        <v>810.4</v>
      </c>
      <c r="J154">
        <f t="shared" si="92"/>
        <v>5000.7999999999993</v>
      </c>
      <c r="M154">
        <f t="shared" si="103"/>
        <v>0</v>
      </c>
      <c r="N154">
        <f t="shared" si="104"/>
        <v>0</v>
      </c>
      <c r="O154">
        <f t="shared" si="105"/>
        <v>0</v>
      </c>
      <c r="P154">
        <f t="shared" si="106"/>
        <v>0</v>
      </c>
      <c r="Q154">
        <f t="shared" si="107"/>
        <v>0</v>
      </c>
      <c r="R154">
        <f t="shared" si="108"/>
        <v>0</v>
      </c>
      <c r="S154">
        <f t="shared" si="109"/>
        <v>0</v>
      </c>
      <c r="T154">
        <f t="shared" si="110"/>
        <v>0</v>
      </c>
    </row>
    <row r="155" spans="1:20" x14ac:dyDescent="0.4">
      <c r="A155" t="s">
        <v>59</v>
      </c>
      <c r="C155">
        <v>51.9</v>
      </c>
      <c r="D155">
        <v>12.3</v>
      </c>
      <c r="E155">
        <v>167</v>
      </c>
      <c r="F155">
        <v>3</v>
      </c>
      <c r="G155">
        <v>308.10000000000002</v>
      </c>
      <c r="H155">
        <v>299.39999999999998</v>
      </c>
      <c r="I155">
        <v>768.6</v>
      </c>
      <c r="J155">
        <f t="shared" si="92"/>
        <v>4465.8</v>
      </c>
      <c r="M155">
        <f t="shared" si="103"/>
        <v>0</v>
      </c>
      <c r="N155">
        <f t="shared" si="104"/>
        <v>0</v>
      </c>
      <c r="O155">
        <f t="shared" si="105"/>
        <v>0</v>
      </c>
      <c r="P155">
        <f t="shared" si="106"/>
        <v>0</v>
      </c>
      <c r="Q155">
        <f t="shared" si="107"/>
        <v>0</v>
      </c>
      <c r="R155">
        <f t="shared" si="108"/>
        <v>0</v>
      </c>
      <c r="S155">
        <f t="shared" si="109"/>
        <v>0</v>
      </c>
      <c r="T155">
        <f t="shared" si="110"/>
        <v>0</v>
      </c>
    </row>
    <row r="156" spans="1:20" x14ac:dyDescent="0.4">
      <c r="A156" t="s">
        <v>60</v>
      </c>
      <c r="C156">
        <v>57.5</v>
      </c>
      <c r="D156">
        <v>13.6</v>
      </c>
      <c r="E156">
        <v>170</v>
      </c>
      <c r="F156">
        <v>4</v>
      </c>
      <c r="G156">
        <v>326.89999999999998</v>
      </c>
      <c r="H156">
        <v>319.5</v>
      </c>
      <c r="I156">
        <v>776</v>
      </c>
      <c r="J156">
        <f t="shared" si="92"/>
        <v>4698.7999999999993</v>
      </c>
      <c r="M156">
        <f t="shared" si="103"/>
        <v>0</v>
      </c>
      <c r="N156">
        <f t="shared" si="104"/>
        <v>0</v>
      </c>
      <c r="O156">
        <f t="shared" si="105"/>
        <v>0</v>
      </c>
      <c r="P156">
        <f t="shared" si="106"/>
        <v>0</v>
      </c>
      <c r="Q156">
        <f t="shared" si="107"/>
        <v>0</v>
      </c>
      <c r="R156">
        <f t="shared" si="108"/>
        <v>0</v>
      </c>
      <c r="S156">
        <f t="shared" si="109"/>
        <v>0</v>
      </c>
      <c r="T156">
        <f t="shared" si="110"/>
        <v>0</v>
      </c>
    </row>
    <row r="157" spans="1:20" x14ac:dyDescent="0.4">
      <c r="A157" t="s">
        <v>61</v>
      </c>
      <c r="C157">
        <v>61.5</v>
      </c>
      <c r="D157">
        <v>11.7</v>
      </c>
      <c r="E157">
        <v>163</v>
      </c>
      <c r="F157">
        <v>1</v>
      </c>
      <c r="G157">
        <v>307.60000000000002</v>
      </c>
      <c r="H157">
        <v>306.2</v>
      </c>
      <c r="I157">
        <v>651.1</v>
      </c>
      <c r="J157">
        <f t="shared" si="92"/>
        <v>4342.3</v>
      </c>
      <c r="M157">
        <f t="shared" si="103"/>
        <v>0</v>
      </c>
      <c r="N157">
        <f t="shared" si="104"/>
        <v>0</v>
      </c>
      <c r="O157">
        <f t="shared" si="105"/>
        <v>0</v>
      </c>
      <c r="P157">
        <f t="shared" si="106"/>
        <v>0</v>
      </c>
      <c r="Q157">
        <f t="shared" si="107"/>
        <v>0</v>
      </c>
      <c r="R157">
        <f t="shared" si="108"/>
        <v>0</v>
      </c>
      <c r="S157">
        <f t="shared" si="109"/>
        <v>0</v>
      </c>
      <c r="T157">
        <f t="shared" si="110"/>
        <v>0</v>
      </c>
    </row>
    <row r="158" spans="1:20" x14ac:dyDescent="0.4">
      <c r="A158" t="s">
        <v>62</v>
      </c>
      <c r="C158">
        <v>66.2</v>
      </c>
      <c r="D158">
        <v>7.9</v>
      </c>
      <c r="E158">
        <v>173</v>
      </c>
      <c r="F158">
        <v>0</v>
      </c>
      <c r="G158">
        <v>298.7</v>
      </c>
      <c r="H158">
        <v>298.5</v>
      </c>
      <c r="I158">
        <v>428.3</v>
      </c>
      <c r="J158">
        <f t="shared" si="92"/>
        <v>4012.7</v>
      </c>
      <c r="M158">
        <f t="shared" si="103"/>
        <v>0</v>
      </c>
      <c r="N158">
        <f t="shared" si="104"/>
        <v>0</v>
      </c>
      <c r="O158">
        <f t="shared" si="105"/>
        <v>0</v>
      </c>
      <c r="P158">
        <f t="shared" si="106"/>
        <v>0</v>
      </c>
      <c r="Q158">
        <f t="shared" si="107"/>
        <v>0</v>
      </c>
      <c r="R158">
        <f t="shared" si="108"/>
        <v>0</v>
      </c>
      <c r="S158">
        <f t="shared" si="109"/>
        <v>0</v>
      </c>
      <c r="T158">
        <f t="shared" si="110"/>
        <v>0</v>
      </c>
    </row>
    <row r="159" spans="1:20" x14ac:dyDescent="0.4">
      <c r="A159" t="s">
        <v>75</v>
      </c>
      <c r="C159">
        <v>70.7</v>
      </c>
      <c r="D159">
        <v>14</v>
      </c>
      <c r="E159">
        <v>175</v>
      </c>
      <c r="F159">
        <v>0</v>
      </c>
      <c r="G159">
        <v>326.2</v>
      </c>
      <c r="H159">
        <v>326.2</v>
      </c>
      <c r="I159">
        <v>127</v>
      </c>
      <c r="J159">
        <f t="shared" si="92"/>
        <v>4041.3999999999996</v>
      </c>
      <c r="M159">
        <f t="shared" si="103"/>
        <v>0</v>
      </c>
      <c r="N159">
        <f t="shared" si="104"/>
        <v>0</v>
      </c>
      <c r="O159">
        <f t="shared" si="105"/>
        <v>0</v>
      </c>
      <c r="P159">
        <f t="shared" si="106"/>
        <v>0</v>
      </c>
      <c r="Q159">
        <f t="shared" si="107"/>
        <v>0</v>
      </c>
      <c r="R159">
        <f t="shared" si="108"/>
        <v>0</v>
      </c>
      <c r="S159">
        <f t="shared" si="109"/>
        <v>0</v>
      </c>
      <c r="T159">
        <f t="shared" si="110"/>
        <v>0</v>
      </c>
    </row>
    <row r="160" spans="1:20" x14ac:dyDescent="0.4">
      <c r="A160" t="s">
        <v>31</v>
      </c>
      <c r="C160">
        <v>40.299999999999997</v>
      </c>
      <c r="D160">
        <v>7.3</v>
      </c>
      <c r="E160">
        <v>163</v>
      </c>
      <c r="F160">
        <v>5</v>
      </c>
      <c r="G160">
        <v>268.2</v>
      </c>
      <c r="H160">
        <v>250.5</v>
      </c>
      <c r="I160">
        <v>572.79999999999995</v>
      </c>
      <c r="J160">
        <f t="shared" si="92"/>
        <v>3791.2</v>
      </c>
      <c r="L160">
        <f>IF($F$1=A160,A160,0)</f>
        <v>0</v>
      </c>
      <c r="M160">
        <f t="shared" ref="M160:T160" si="111">IF($F$1=$L$160,C160,0)</f>
        <v>0</v>
      </c>
      <c r="N160">
        <f t="shared" si="111"/>
        <v>0</v>
      </c>
      <c r="O160">
        <f t="shared" si="111"/>
        <v>0</v>
      </c>
      <c r="P160">
        <f t="shared" si="111"/>
        <v>0</v>
      </c>
      <c r="Q160">
        <f t="shared" si="111"/>
        <v>0</v>
      </c>
      <c r="R160">
        <f t="shared" si="111"/>
        <v>0</v>
      </c>
      <c r="S160">
        <f t="shared" si="111"/>
        <v>0</v>
      </c>
      <c r="T160">
        <f t="shared" si="111"/>
        <v>0</v>
      </c>
    </row>
    <row r="161" spans="1:20" x14ac:dyDescent="0.4">
      <c r="A161" t="s">
        <v>73</v>
      </c>
      <c r="C161">
        <v>19</v>
      </c>
      <c r="D161">
        <v>0.8</v>
      </c>
      <c r="E161">
        <v>166</v>
      </c>
      <c r="F161">
        <v>1</v>
      </c>
      <c r="G161">
        <v>184.6</v>
      </c>
      <c r="H161">
        <v>180.5</v>
      </c>
      <c r="I161">
        <v>64.2</v>
      </c>
      <c r="J161">
        <f t="shared" si="92"/>
        <v>2279.3999999999996</v>
      </c>
      <c r="M161">
        <f t="shared" ref="M161:M172" si="112">IF($F$1=$L$160,C161,0)</f>
        <v>0</v>
      </c>
      <c r="N161">
        <f t="shared" ref="N161:N172" si="113">IF($F$1=$L$160,D161,0)</f>
        <v>0</v>
      </c>
      <c r="O161">
        <f t="shared" ref="O161:O172" si="114">IF($F$1=$L$160,E161,0)</f>
        <v>0</v>
      </c>
      <c r="P161">
        <f t="shared" ref="P161:P172" si="115">IF($F$1=$L$160,F161,0)</f>
        <v>0</v>
      </c>
      <c r="Q161">
        <f t="shared" ref="Q161:Q172" si="116">IF($F$1=$L$160,G161,0)</f>
        <v>0</v>
      </c>
      <c r="R161">
        <f t="shared" ref="R161:R172" si="117">IF($F$1=$L$160,H161,0)</f>
        <v>0</v>
      </c>
      <c r="S161">
        <f t="shared" ref="S161:S172" si="118">IF($F$1=$L$160,I161,0)</f>
        <v>0</v>
      </c>
      <c r="T161">
        <f t="shared" ref="T161:T172" si="119">IF($F$1=$L$160,J161,0)</f>
        <v>0</v>
      </c>
    </row>
    <row r="162" spans="1:20" x14ac:dyDescent="0.4">
      <c r="A162" t="s">
        <v>53</v>
      </c>
      <c r="C162">
        <v>23</v>
      </c>
      <c r="D162">
        <v>2.2999999999999998</v>
      </c>
      <c r="E162">
        <v>165</v>
      </c>
      <c r="F162">
        <v>5</v>
      </c>
      <c r="G162">
        <v>225.9</v>
      </c>
      <c r="H162">
        <v>211.7</v>
      </c>
      <c r="I162">
        <v>367.1</v>
      </c>
      <c r="J162">
        <f t="shared" si="92"/>
        <v>3077.9</v>
      </c>
      <c r="M162">
        <f t="shared" si="112"/>
        <v>0</v>
      </c>
      <c r="N162">
        <f t="shared" si="113"/>
        <v>0</v>
      </c>
      <c r="O162">
        <f t="shared" si="114"/>
        <v>0</v>
      </c>
      <c r="P162">
        <f t="shared" si="115"/>
        <v>0</v>
      </c>
      <c r="Q162">
        <f t="shared" si="116"/>
        <v>0</v>
      </c>
      <c r="R162">
        <f t="shared" si="117"/>
        <v>0</v>
      </c>
      <c r="S162">
        <f t="shared" si="118"/>
        <v>0</v>
      </c>
      <c r="T162">
        <f t="shared" si="119"/>
        <v>0</v>
      </c>
    </row>
    <row r="163" spans="1:20" x14ac:dyDescent="0.4">
      <c r="A163" t="s">
        <v>54</v>
      </c>
      <c r="C163">
        <v>27.5</v>
      </c>
      <c r="D163">
        <v>4.3</v>
      </c>
      <c r="E163">
        <v>164</v>
      </c>
      <c r="F163">
        <v>6</v>
      </c>
      <c r="G163">
        <v>248.3</v>
      </c>
      <c r="H163">
        <v>229.5</v>
      </c>
      <c r="I163">
        <v>493.9</v>
      </c>
      <c r="J163">
        <f t="shared" si="92"/>
        <v>3473.5000000000005</v>
      </c>
      <c r="M163">
        <f t="shared" si="112"/>
        <v>0</v>
      </c>
      <c r="N163">
        <f t="shared" si="113"/>
        <v>0</v>
      </c>
      <c r="O163">
        <f t="shared" si="114"/>
        <v>0</v>
      </c>
      <c r="P163">
        <f t="shared" si="115"/>
        <v>0</v>
      </c>
      <c r="Q163">
        <f t="shared" si="116"/>
        <v>0</v>
      </c>
      <c r="R163">
        <f t="shared" si="117"/>
        <v>0</v>
      </c>
      <c r="S163">
        <f t="shared" si="118"/>
        <v>0</v>
      </c>
      <c r="T163">
        <f t="shared" si="119"/>
        <v>0</v>
      </c>
    </row>
    <row r="164" spans="1:20" x14ac:dyDescent="0.4">
      <c r="A164" t="s">
        <v>55</v>
      </c>
      <c r="C164">
        <v>32.6</v>
      </c>
      <c r="D164">
        <v>6.5</v>
      </c>
      <c r="E164">
        <v>163</v>
      </c>
      <c r="F164">
        <v>5</v>
      </c>
      <c r="G164">
        <v>269.10000000000002</v>
      </c>
      <c r="H164">
        <v>250</v>
      </c>
      <c r="I164">
        <v>605.1</v>
      </c>
      <c r="J164">
        <f t="shared" si="92"/>
        <v>3834.3</v>
      </c>
      <c r="M164">
        <f t="shared" si="112"/>
        <v>0</v>
      </c>
      <c r="N164">
        <f t="shared" si="113"/>
        <v>0</v>
      </c>
      <c r="O164">
        <f t="shared" si="114"/>
        <v>0</v>
      </c>
      <c r="P164">
        <f t="shared" si="115"/>
        <v>0</v>
      </c>
      <c r="Q164">
        <f t="shared" si="116"/>
        <v>0</v>
      </c>
      <c r="R164">
        <f t="shared" si="117"/>
        <v>0</v>
      </c>
      <c r="S164">
        <f t="shared" si="118"/>
        <v>0</v>
      </c>
      <c r="T164">
        <f t="shared" si="119"/>
        <v>0</v>
      </c>
    </row>
    <row r="165" spans="1:20" x14ac:dyDescent="0.4">
      <c r="A165" t="s">
        <v>56</v>
      </c>
      <c r="C165">
        <v>37.5</v>
      </c>
      <c r="D165">
        <v>8.1</v>
      </c>
      <c r="E165">
        <v>163</v>
      </c>
      <c r="F165">
        <v>6</v>
      </c>
      <c r="G165">
        <v>280.2</v>
      </c>
      <c r="H165">
        <v>260.2</v>
      </c>
      <c r="I165">
        <v>645.79999999999995</v>
      </c>
      <c r="J165">
        <f t="shared" si="92"/>
        <v>4008.2</v>
      </c>
      <c r="M165">
        <f t="shared" si="112"/>
        <v>0</v>
      </c>
      <c r="N165">
        <f t="shared" si="113"/>
        <v>0</v>
      </c>
      <c r="O165">
        <f t="shared" si="114"/>
        <v>0</v>
      </c>
      <c r="P165">
        <f t="shared" si="115"/>
        <v>0</v>
      </c>
      <c r="Q165">
        <f t="shared" si="116"/>
        <v>0</v>
      </c>
      <c r="R165">
        <f t="shared" si="117"/>
        <v>0</v>
      </c>
      <c r="S165">
        <f t="shared" si="118"/>
        <v>0</v>
      </c>
      <c r="T165">
        <f t="shared" si="119"/>
        <v>0</v>
      </c>
    </row>
    <row r="166" spans="1:20" x14ac:dyDescent="0.4">
      <c r="A166" t="s">
        <v>57</v>
      </c>
      <c r="C166">
        <v>42.5</v>
      </c>
      <c r="D166">
        <v>8.6</v>
      </c>
      <c r="E166">
        <v>162</v>
      </c>
      <c r="F166">
        <v>5</v>
      </c>
      <c r="G166">
        <v>288.2</v>
      </c>
      <c r="H166">
        <v>269</v>
      </c>
      <c r="I166">
        <v>664.4</v>
      </c>
      <c r="J166">
        <f t="shared" si="92"/>
        <v>4122.7999999999993</v>
      </c>
      <c r="M166">
        <f t="shared" si="112"/>
        <v>0</v>
      </c>
      <c r="N166">
        <f t="shared" si="113"/>
        <v>0</v>
      </c>
      <c r="O166">
        <f t="shared" si="114"/>
        <v>0</v>
      </c>
      <c r="P166">
        <f t="shared" si="115"/>
        <v>0</v>
      </c>
      <c r="Q166">
        <f t="shared" si="116"/>
        <v>0</v>
      </c>
      <c r="R166">
        <f t="shared" si="117"/>
        <v>0</v>
      </c>
      <c r="S166">
        <f t="shared" si="118"/>
        <v>0</v>
      </c>
      <c r="T166">
        <f t="shared" si="119"/>
        <v>0</v>
      </c>
    </row>
    <row r="167" spans="1:20" x14ac:dyDescent="0.4">
      <c r="A167" t="s">
        <v>58</v>
      </c>
      <c r="C167">
        <v>47.4</v>
      </c>
      <c r="D167">
        <v>9.6</v>
      </c>
      <c r="E167">
        <v>164</v>
      </c>
      <c r="F167">
        <v>6</v>
      </c>
      <c r="G167">
        <v>297</v>
      </c>
      <c r="H167">
        <v>278</v>
      </c>
      <c r="I167">
        <v>709.8</v>
      </c>
      <c r="J167">
        <f t="shared" si="92"/>
        <v>4273.8</v>
      </c>
      <c r="M167">
        <f t="shared" si="112"/>
        <v>0</v>
      </c>
      <c r="N167">
        <f t="shared" si="113"/>
        <v>0</v>
      </c>
      <c r="O167">
        <f t="shared" si="114"/>
        <v>0</v>
      </c>
      <c r="P167">
        <f t="shared" si="115"/>
        <v>0</v>
      </c>
      <c r="Q167">
        <f t="shared" si="116"/>
        <v>0</v>
      </c>
      <c r="R167">
        <f t="shared" si="117"/>
        <v>0</v>
      </c>
      <c r="S167">
        <f t="shared" si="118"/>
        <v>0</v>
      </c>
      <c r="T167">
        <f t="shared" si="119"/>
        <v>0</v>
      </c>
    </row>
    <row r="168" spans="1:20" x14ac:dyDescent="0.4">
      <c r="A168" t="s">
        <v>59</v>
      </c>
      <c r="C168">
        <v>52.2</v>
      </c>
      <c r="D168">
        <v>9.4</v>
      </c>
      <c r="E168">
        <v>162</v>
      </c>
      <c r="F168">
        <v>5</v>
      </c>
      <c r="G168">
        <v>287.3</v>
      </c>
      <c r="H168">
        <v>269.8</v>
      </c>
      <c r="I168">
        <v>617.5</v>
      </c>
      <c r="J168">
        <f t="shared" si="92"/>
        <v>4065.1000000000004</v>
      </c>
      <c r="M168">
        <f t="shared" si="112"/>
        <v>0</v>
      </c>
      <c r="N168">
        <f t="shared" si="113"/>
        <v>0</v>
      </c>
      <c r="O168">
        <f t="shared" si="114"/>
        <v>0</v>
      </c>
      <c r="P168">
        <f t="shared" si="115"/>
        <v>0</v>
      </c>
      <c r="Q168">
        <f t="shared" si="116"/>
        <v>0</v>
      </c>
      <c r="R168">
        <f t="shared" si="117"/>
        <v>0</v>
      </c>
      <c r="S168">
        <f t="shared" si="118"/>
        <v>0</v>
      </c>
      <c r="T168">
        <f t="shared" si="119"/>
        <v>0</v>
      </c>
    </row>
    <row r="169" spans="1:20" x14ac:dyDescent="0.4">
      <c r="A169" t="s">
        <v>60</v>
      </c>
      <c r="C169">
        <v>57.4</v>
      </c>
      <c r="D169">
        <v>8.4</v>
      </c>
      <c r="E169">
        <v>165</v>
      </c>
      <c r="F169">
        <v>4</v>
      </c>
      <c r="G169">
        <v>257.60000000000002</v>
      </c>
      <c r="H169">
        <v>243.4</v>
      </c>
      <c r="I169">
        <v>510.7</v>
      </c>
      <c r="J169">
        <f t="shared" si="92"/>
        <v>3601.9</v>
      </c>
      <c r="M169">
        <f t="shared" si="112"/>
        <v>0</v>
      </c>
      <c r="N169">
        <f t="shared" si="113"/>
        <v>0</v>
      </c>
      <c r="O169">
        <f t="shared" si="114"/>
        <v>0</v>
      </c>
      <c r="P169">
        <f t="shared" si="115"/>
        <v>0</v>
      </c>
      <c r="Q169">
        <f t="shared" si="116"/>
        <v>0</v>
      </c>
      <c r="R169">
        <f t="shared" si="117"/>
        <v>0</v>
      </c>
      <c r="S169">
        <f t="shared" si="118"/>
        <v>0</v>
      </c>
      <c r="T169">
        <f t="shared" si="119"/>
        <v>0</v>
      </c>
    </row>
    <row r="170" spans="1:20" x14ac:dyDescent="0.4">
      <c r="A170" t="s">
        <v>61</v>
      </c>
      <c r="C170">
        <v>62.4</v>
      </c>
      <c r="D170">
        <v>8.5</v>
      </c>
      <c r="E170">
        <v>165</v>
      </c>
      <c r="F170">
        <v>4</v>
      </c>
      <c r="G170">
        <v>238.5</v>
      </c>
      <c r="H170">
        <v>225.1</v>
      </c>
      <c r="I170">
        <v>373.6</v>
      </c>
      <c r="J170">
        <f t="shared" si="92"/>
        <v>3235.6</v>
      </c>
      <c r="M170">
        <f t="shared" si="112"/>
        <v>0</v>
      </c>
      <c r="N170">
        <f t="shared" si="113"/>
        <v>0</v>
      </c>
      <c r="O170">
        <f t="shared" si="114"/>
        <v>0</v>
      </c>
      <c r="P170">
        <f t="shared" si="115"/>
        <v>0</v>
      </c>
      <c r="Q170">
        <f t="shared" si="116"/>
        <v>0</v>
      </c>
      <c r="R170">
        <f t="shared" si="117"/>
        <v>0</v>
      </c>
      <c r="S170">
        <f t="shared" si="118"/>
        <v>0</v>
      </c>
      <c r="T170">
        <f t="shared" si="119"/>
        <v>0</v>
      </c>
    </row>
    <row r="171" spans="1:20" x14ac:dyDescent="0.4">
      <c r="A171" t="s">
        <v>62</v>
      </c>
      <c r="C171">
        <v>67.3</v>
      </c>
      <c r="D171">
        <v>8</v>
      </c>
      <c r="E171">
        <v>165</v>
      </c>
      <c r="F171">
        <v>1</v>
      </c>
      <c r="G171">
        <v>210.4</v>
      </c>
      <c r="H171">
        <v>204</v>
      </c>
      <c r="I171">
        <v>301.5</v>
      </c>
      <c r="J171">
        <f t="shared" si="92"/>
        <v>2826.3</v>
      </c>
      <c r="M171">
        <f t="shared" si="112"/>
        <v>0</v>
      </c>
      <c r="N171">
        <f t="shared" si="113"/>
        <v>0</v>
      </c>
      <c r="O171">
        <f t="shared" si="114"/>
        <v>0</v>
      </c>
      <c r="P171">
        <f t="shared" si="115"/>
        <v>0</v>
      </c>
      <c r="Q171">
        <f t="shared" si="116"/>
        <v>0</v>
      </c>
      <c r="R171">
        <f t="shared" si="117"/>
        <v>0</v>
      </c>
      <c r="S171">
        <f t="shared" si="118"/>
        <v>0</v>
      </c>
      <c r="T171">
        <f t="shared" si="119"/>
        <v>0</v>
      </c>
    </row>
    <row r="172" spans="1:20" x14ac:dyDescent="0.4">
      <c r="A172" t="s">
        <v>75</v>
      </c>
      <c r="C172">
        <v>73.7</v>
      </c>
      <c r="D172">
        <v>7.8</v>
      </c>
      <c r="E172">
        <v>162</v>
      </c>
      <c r="F172">
        <v>2</v>
      </c>
      <c r="G172">
        <v>190.5</v>
      </c>
      <c r="H172">
        <v>186.1</v>
      </c>
      <c r="I172">
        <v>106.2</v>
      </c>
      <c r="J172">
        <f t="shared" si="92"/>
        <v>2392.1999999999998</v>
      </c>
      <c r="M172">
        <f t="shared" si="112"/>
        <v>0</v>
      </c>
      <c r="N172">
        <f t="shared" si="113"/>
        <v>0</v>
      </c>
      <c r="O172">
        <f t="shared" si="114"/>
        <v>0</v>
      </c>
      <c r="P172">
        <f t="shared" si="115"/>
        <v>0</v>
      </c>
      <c r="Q172">
        <f t="shared" si="116"/>
        <v>0</v>
      </c>
      <c r="R172">
        <f t="shared" si="117"/>
        <v>0</v>
      </c>
      <c r="S172">
        <f t="shared" si="118"/>
        <v>0</v>
      </c>
      <c r="T172">
        <f t="shared" si="119"/>
        <v>0</v>
      </c>
    </row>
    <row r="173" spans="1:20" x14ac:dyDescent="0.4">
      <c r="A173" t="s">
        <v>76</v>
      </c>
      <c r="C173">
        <v>40.700000000000003</v>
      </c>
      <c r="D173">
        <v>5.7</v>
      </c>
      <c r="E173">
        <v>172</v>
      </c>
      <c r="F173">
        <v>3</v>
      </c>
      <c r="G173">
        <v>288</v>
      </c>
      <c r="H173">
        <v>278.10000000000002</v>
      </c>
      <c r="I173">
        <v>428</v>
      </c>
      <c r="J173">
        <f t="shared" si="92"/>
        <v>3884</v>
      </c>
      <c r="L173">
        <f>IF($F$1=A173,A173,0)</f>
        <v>0</v>
      </c>
      <c r="M173">
        <f t="shared" ref="M173:T173" si="120">IF($F$1=$L$173,C173,0)</f>
        <v>0</v>
      </c>
      <c r="N173">
        <f t="shared" si="120"/>
        <v>0</v>
      </c>
      <c r="O173">
        <f t="shared" si="120"/>
        <v>0</v>
      </c>
      <c r="P173">
        <f t="shared" si="120"/>
        <v>0</v>
      </c>
      <c r="Q173">
        <f t="shared" si="120"/>
        <v>0</v>
      </c>
      <c r="R173">
        <f t="shared" si="120"/>
        <v>0</v>
      </c>
      <c r="S173">
        <f t="shared" si="120"/>
        <v>0</v>
      </c>
      <c r="T173">
        <f t="shared" si="120"/>
        <v>0</v>
      </c>
    </row>
    <row r="174" spans="1:20" x14ac:dyDescent="0.4">
      <c r="A174" t="s">
        <v>73</v>
      </c>
      <c r="C174">
        <v>19.5</v>
      </c>
      <c r="D174">
        <v>0.6</v>
      </c>
      <c r="E174">
        <v>175</v>
      </c>
      <c r="F174">
        <v>1</v>
      </c>
      <c r="G174">
        <v>243.4</v>
      </c>
      <c r="H174">
        <v>242.6</v>
      </c>
      <c r="I174">
        <v>19.100000000000001</v>
      </c>
      <c r="J174">
        <f t="shared" si="92"/>
        <v>2939.9</v>
      </c>
      <c r="M174">
        <f t="shared" ref="M174:M185" si="121">IF($F$1=$L$173,C174,0)</f>
        <v>0</v>
      </c>
      <c r="N174">
        <f t="shared" ref="N174:N185" si="122">IF($F$1=$L$173,D174,0)</f>
        <v>0</v>
      </c>
      <c r="O174">
        <f t="shared" ref="O174:O185" si="123">IF($F$1=$L$173,E174,0)</f>
        <v>0</v>
      </c>
      <c r="P174">
        <f t="shared" ref="P174:P185" si="124">IF($F$1=$L$173,F174,0)</f>
        <v>0</v>
      </c>
      <c r="Q174">
        <f t="shared" ref="Q174:Q185" si="125">IF($F$1=$L$173,G174,0)</f>
        <v>0</v>
      </c>
      <c r="R174">
        <f t="shared" ref="R174:R185" si="126">IF($F$1=$L$173,H174,0)</f>
        <v>0</v>
      </c>
      <c r="S174">
        <f t="shared" ref="S174:S185" si="127">IF($F$1=$L$173,I174,0)</f>
        <v>0</v>
      </c>
      <c r="T174">
        <f t="shared" ref="T174:T185" si="128">IF($F$1=$L$173,J174,0)</f>
        <v>0</v>
      </c>
    </row>
    <row r="175" spans="1:20" x14ac:dyDescent="0.4">
      <c r="A175" t="s">
        <v>53</v>
      </c>
      <c r="C175">
        <v>23.1</v>
      </c>
      <c r="D175">
        <v>2.8</v>
      </c>
      <c r="E175">
        <v>173</v>
      </c>
      <c r="F175">
        <v>4</v>
      </c>
      <c r="G175">
        <v>256.89999999999998</v>
      </c>
      <c r="H175">
        <v>250.9</v>
      </c>
      <c r="I175">
        <v>324.7</v>
      </c>
      <c r="J175">
        <f t="shared" si="92"/>
        <v>3407.4999999999995</v>
      </c>
      <c r="M175">
        <f t="shared" si="121"/>
        <v>0</v>
      </c>
      <c r="N175">
        <f t="shared" si="122"/>
        <v>0</v>
      </c>
      <c r="O175">
        <f t="shared" si="123"/>
        <v>0</v>
      </c>
      <c r="P175">
        <f t="shared" si="124"/>
        <v>0</v>
      </c>
      <c r="Q175">
        <f t="shared" si="125"/>
        <v>0</v>
      </c>
      <c r="R175">
        <f t="shared" si="126"/>
        <v>0</v>
      </c>
      <c r="S175">
        <f t="shared" si="127"/>
        <v>0</v>
      </c>
      <c r="T175">
        <f t="shared" si="128"/>
        <v>0</v>
      </c>
    </row>
    <row r="176" spans="1:20" x14ac:dyDescent="0.4">
      <c r="A176" t="s">
        <v>54</v>
      </c>
      <c r="C176">
        <v>26.7</v>
      </c>
      <c r="D176">
        <v>3.5</v>
      </c>
      <c r="E176">
        <v>172</v>
      </c>
      <c r="F176">
        <v>1</v>
      </c>
      <c r="G176">
        <v>261.60000000000002</v>
      </c>
      <c r="H176">
        <v>258</v>
      </c>
      <c r="I176">
        <v>329.7</v>
      </c>
      <c r="J176">
        <f t="shared" si="92"/>
        <v>3468.9</v>
      </c>
      <c r="M176">
        <f t="shared" si="121"/>
        <v>0</v>
      </c>
      <c r="N176">
        <f t="shared" si="122"/>
        <v>0</v>
      </c>
      <c r="O176">
        <f t="shared" si="123"/>
        <v>0</v>
      </c>
      <c r="P176">
        <f t="shared" si="124"/>
        <v>0</v>
      </c>
      <c r="Q176">
        <f t="shared" si="125"/>
        <v>0</v>
      </c>
      <c r="R176">
        <f t="shared" si="126"/>
        <v>0</v>
      </c>
      <c r="S176">
        <f t="shared" si="127"/>
        <v>0</v>
      </c>
      <c r="T176">
        <f t="shared" si="128"/>
        <v>0</v>
      </c>
    </row>
    <row r="177" spans="1:20" x14ac:dyDescent="0.4">
      <c r="A177" t="s">
        <v>55</v>
      </c>
      <c r="C177">
        <v>32.700000000000003</v>
      </c>
      <c r="D177">
        <v>5.7</v>
      </c>
      <c r="E177">
        <v>163</v>
      </c>
      <c r="F177">
        <v>8</v>
      </c>
      <c r="G177">
        <v>313.8</v>
      </c>
      <c r="H177">
        <v>293.39999999999998</v>
      </c>
      <c r="I177">
        <v>414</v>
      </c>
      <c r="J177">
        <f t="shared" si="92"/>
        <v>4179.6000000000004</v>
      </c>
      <c r="M177">
        <f t="shared" si="121"/>
        <v>0</v>
      </c>
      <c r="N177">
        <f t="shared" si="122"/>
        <v>0</v>
      </c>
      <c r="O177">
        <f t="shared" si="123"/>
        <v>0</v>
      </c>
      <c r="P177">
        <f t="shared" si="124"/>
        <v>0</v>
      </c>
      <c r="Q177">
        <f t="shared" si="125"/>
        <v>0</v>
      </c>
      <c r="R177">
        <f t="shared" si="126"/>
        <v>0</v>
      </c>
      <c r="S177">
        <f t="shared" si="127"/>
        <v>0</v>
      </c>
      <c r="T177">
        <f t="shared" si="128"/>
        <v>0</v>
      </c>
    </row>
    <row r="178" spans="1:20" x14ac:dyDescent="0.4">
      <c r="A178" t="s">
        <v>56</v>
      </c>
      <c r="C178">
        <v>37.6</v>
      </c>
      <c r="D178">
        <v>6.3</v>
      </c>
      <c r="E178">
        <v>171</v>
      </c>
      <c r="F178">
        <v>4</v>
      </c>
      <c r="G178">
        <v>277.3</v>
      </c>
      <c r="H178">
        <v>263.10000000000002</v>
      </c>
      <c r="I178">
        <v>550.79999999999995</v>
      </c>
      <c r="J178">
        <f t="shared" si="92"/>
        <v>3878.4000000000005</v>
      </c>
      <c r="M178">
        <f t="shared" si="121"/>
        <v>0</v>
      </c>
      <c r="N178">
        <f t="shared" si="122"/>
        <v>0</v>
      </c>
      <c r="O178">
        <f t="shared" si="123"/>
        <v>0</v>
      </c>
      <c r="P178">
        <f t="shared" si="124"/>
        <v>0</v>
      </c>
      <c r="Q178">
        <f t="shared" si="125"/>
        <v>0</v>
      </c>
      <c r="R178">
        <f t="shared" si="126"/>
        <v>0</v>
      </c>
      <c r="S178">
        <f t="shared" si="127"/>
        <v>0</v>
      </c>
      <c r="T178">
        <f t="shared" si="128"/>
        <v>0</v>
      </c>
    </row>
    <row r="179" spans="1:20" x14ac:dyDescent="0.4">
      <c r="A179" t="s">
        <v>57</v>
      </c>
      <c r="C179">
        <v>43</v>
      </c>
      <c r="D179">
        <v>4.7</v>
      </c>
      <c r="E179">
        <v>171</v>
      </c>
      <c r="F179">
        <v>2</v>
      </c>
      <c r="G179">
        <v>295.7</v>
      </c>
      <c r="H179">
        <v>286.5</v>
      </c>
      <c r="I179">
        <v>338.7</v>
      </c>
      <c r="J179">
        <f t="shared" si="92"/>
        <v>3887.0999999999995</v>
      </c>
      <c r="M179">
        <f t="shared" si="121"/>
        <v>0</v>
      </c>
      <c r="N179">
        <f t="shared" si="122"/>
        <v>0</v>
      </c>
      <c r="O179">
        <f t="shared" si="123"/>
        <v>0</v>
      </c>
      <c r="P179">
        <f t="shared" si="124"/>
        <v>0</v>
      </c>
      <c r="Q179">
        <f t="shared" si="125"/>
        <v>0</v>
      </c>
      <c r="R179">
        <f t="shared" si="126"/>
        <v>0</v>
      </c>
      <c r="S179">
        <f t="shared" si="127"/>
        <v>0</v>
      </c>
      <c r="T179">
        <f t="shared" si="128"/>
        <v>0</v>
      </c>
    </row>
    <row r="180" spans="1:20" x14ac:dyDescent="0.4">
      <c r="A180" t="s">
        <v>58</v>
      </c>
      <c r="C180">
        <v>47.3</v>
      </c>
      <c r="D180">
        <v>6.8</v>
      </c>
      <c r="E180">
        <v>172</v>
      </c>
      <c r="F180">
        <v>2</v>
      </c>
      <c r="G180">
        <v>305</v>
      </c>
      <c r="H180">
        <v>300</v>
      </c>
      <c r="I180">
        <v>520.9</v>
      </c>
      <c r="J180">
        <f t="shared" si="92"/>
        <v>4180.8999999999996</v>
      </c>
      <c r="M180">
        <f t="shared" si="121"/>
        <v>0</v>
      </c>
      <c r="N180">
        <f t="shared" si="122"/>
        <v>0</v>
      </c>
      <c r="O180">
        <f t="shared" si="123"/>
        <v>0</v>
      </c>
      <c r="P180">
        <f t="shared" si="124"/>
        <v>0</v>
      </c>
      <c r="Q180">
        <f t="shared" si="125"/>
        <v>0</v>
      </c>
      <c r="R180">
        <f t="shared" si="126"/>
        <v>0</v>
      </c>
      <c r="S180">
        <f t="shared" si="127"/>
        <v>0</v>
      </c>
      <c r="T180">
        <f t="shared" si="128"/>
        <v>0</v>
      </c>
    </row>
    <row r="181" spans="1:20" x14ac:dyDescent="0.4">
      <c r="A181" t="s">
        <v>59</v>
      </c>
      <c r="C181">
        <v>52.3</v>
      </c>
      <c r="D181">
        <v>8.4</v>
      </c>
      <c r="E181">
        <v>166</v>
      </c>
      <c r="F181">
        <v>6</v>
      </c>
      <c r="G181">
        <v>312.60000000000002</v>
      </c>
      <c r="H181">
        <v>288.60000000000002</v>
      </c>
      <c r="I181">
        <v>734.9</v>
      </c>
      <c r="J181">
        <f t="shared" si="92"/>
        <v>4486.1000000000004</v>
      </c>
      <c r="M181">
        <f t="shared" si="121"/>
        <v>0</v>
      </c>
      <c r="N181">
        <f t="shared" si="122"/>
        <v>0</v>
      </c>
      <c r="O181">
        <f t="shared" si="123"/>
        <v>0</v>
      </c>
      <c r="P181">
        <f t="shared" si="124"/>
        <v>0</v>
      </c>
      <c r="Q181">
        <f t="shared" si="125"/>
        <v>0</v>
      </c>
      <c r="R181">
        <f t="shared" si="126"/>
        <v>0</v>
      </c>
      <c r="S181">
        <f t="shared" si="127"/>
        <v>0</v>
      </c>
      <c r="T181">
        <f t="shared" si="128"/>
        <v>0</v>
      </c>
    </row>
    <row r="182" spans="1:20" x14ac:dyDescent="0.4">
      <c r="A182" t="s">
        <v>60</v>
      </c>
      <c r="C182">
        <v>57.7</v>
      </c>
      <c r="D182">
        <v>8.5</v>
      </c>
      <c r="E182">
        <v>174</v>
      </c>
      <c r="F182">
        <v>3</v>
      </c>
      <c r="G182">
        <v>303.7</v>
      </c>
      <c r="H182">
        <v>291.8</v>
      </c>
      <c r="I182">
        <v>417.7</v>
      </c>
      <c r="J182">
        <f t="shared" si="92"/>
        <v>4062.0999999999995</v>
      </c>
      <c r="M182">
        <f t="shared" si="121"/>
        <v>0</v>
      </c>
      <c r="N182">
        <f t="shared" si="122"/>
        <v>0</v>
      </c>
      <c r="O182">
        <f t="shared" si="123"/>
        <v>0</v>
      </c>
      <c r="P182">
        <f t="shared" si="124"/>
        <v>0</v>
      </c>
      <c r="Q182">
        <f t="shared" si="125"/>
        <v>0</v>
      </c>
      <c r="R182">
        <f t="shared" si="126"/>
        <v>0</v>
      </c>
      <c r="S182">
        <f t="shared" si="127"/>
        <v>0</v>
      </c>
      <c r="T182">
        <f t="shared" si="128"/>
        <v>0</v>
      </c>
    </row>
    <row r="183" spans="1:20" x14ac:dyDescent="0.4">
      <c r="A183" t="s">
        <v>61</v>
      </c>
      <c r="C183">
        <v>62.2</v>
      </c>
      <c r="D183">
        <v>8.4</v>
      </c>
      <c r="E183">
        <v>180</v>
      </c>
      <c r="F183">
        <v>6</v>
      </c>
      <c r="G183">
        <v>310.2</v>
      </c>
      <c r="H183">
        <v>301.5</v>
      </c>
      <c r="I183">
        <v>432.4</v>
      </c>
      <c r="J183">
        <f t="shared" si="92"/>
        <v>4154.7999999999993</v>
      </c>
      <c r="M183">
        <f t="shared" si="121"/>
        <v>0</v>
      </c>
      <c r="N183">
        <f t="shared" si="122"/>
        <v>0</v>
      </c>
      <c r="O183">
        <f t="shared" si="123"/>
        <v>0</v>
      </c>
      <c r="P183">
        <f t="shared" si="124"/>
        <v>0</v>
      </c>
      <c r="Q183">
        <f t="shared" si="125"/>
        <v>0</v>
      </c>
      <c r="R183">
        <f t="shared" si="126"/>
        <v>0</v>
      </c>
      <c r="S183">
        <f t="shared" si="127"/>
        <v>0</v>
      </c>
      <c r="T183">
        <f t="shared" si="128"/>
        <v>0</v>
      </c>
    </row>
    <row r="184" spans="1:20" x14ac:dyDescent="0.4">
      <c r="A184" t="s">
        <v>62</v>
      </c>
      <c r="C184">
        <v>66</v>
      </c>
      <c r="D184">
        <v>8.3000000000000007</v>
      </c>
      <c r="E184">
        <v>162</v>
      </c>
      <c r="F184">
        <v>5</v>
      </c>
      <c r="G184">
        <v>305.7</v>
      </c>
      <c r="H184">
        <v>253.7</v>
      </c>
      <c r="I184">
        <v>327</v>
      </c>
      <c r="J184">
        <f t="shared" si="92"/>
        <v>3995.3999999999996</v>
      </c>
      <c r="M184">
        <f t="shared" si="121"/>
        <v>0</v>
      </c>
      <c r="N184">
        <f t="shared" si="122"/>
        <v>0</v>
      </c>
      <c r="O184">
        <f t="shared" si="123"/>
        <v>0</v>
      </c>
      <c r="P184">
        <f t="shared" si="124"/>
        <v>0</v>
      </c>
      <c r="Q184">
        <f t="shared" si="125"/>
        <v>0</v>
      </c>
      <c r="R184">
        <f t="shared" si="126"/>
        <v>0</v>
      </c>
      <c r="S184">
        <f t="shared" si="127"/>
        <v>0</v>
      </c>
      <c r="T184">
        <f t="shared" si="128"/>
        <v>0</v>
      </c>
    </row>
    <row r="185" spans="1:20" x14ac:dyDescent="0.4">
      <c r="A185" t="s">
        <v>75</v>
      </c>
      <c r="C185">
        <v>70.7</v>
      </c>
      <c r="D185">
        <v>4</v>
      </c>
      <c r="E185">
        <v>165</v>
      </c>
      <c r="F185">
        <v>0</v>
      </c>
      <c r="G185">
        <v>172</v>
      </c>
      <c r="H185">
        <v>172</v>
      </c>
      <c r="I185">
        <v>348.2</v>
      </c>
      <c r="J185">
        <f t="shared" si="92"/>
        <v>2412.1999999999998</v>
      </c>
      <c r="M185">
        <f t="shared" si="121"/>
        <v>0</v>
      </c>
      <c r="N185">
        <f t="shared" si="122"/>
        <v>0</v>
      </c>
      <c r="O185">
        <f t="shared" si="123"/>
        <v>0</v>
      </c>
      <c r="P185">
        <f t="shared" si="124"/>
        <v>0</v>
      </c>
      <c r="Q185">
        <f t="shared" si="125"/>
        <v>0</v>
      </c>
      <c r="R185">
        <f t="shared" si="126"/>
        <v>0</v>
      </c>
      <c r="S185">
        <f t="shared" si="127"/>
        <v>0</v>
      </c>
      <c r="T185">
        <f t="shared" si="128"/>
        <v>0</v>
      </c>
    </row>
    <row r="186" spans="1:20" x14ac:dyDescent="0.4">
      <c r="A186" t="s">
        <v>77</v>
      </c>
      <c r="C186">
        <v>41</v>
      </c>
      <c r="D186">
        <v>7.5</v>
      </c>
      <c r="E186">
        <v>156</v>
      </c>
      <c r="F186">
        <v>4</v>
      </c>
      <c r="G186">
        <v>231.3</v>
      </c>
      <c r="H186">
        <v>209.3</v>
      </c>
      <c r="I186">
        <v>496.9</v>
      </c>
      <c r="J186">
        <f t="shared" si="92"/>
        <v>3272.5000000000005</v>
      </c>
      <c r="L186">
        <f>IF($F$1=A186,A186,0)</f>
        <v>0</v>
      </c>
      <c r="M186">
        <f t="shared" ref="M186:T186" si="129">IF($F$1=$L$186,C186,0)</f>
        <v>0</v>
      </c>
      <c r="N186">
        <f t="shared" si="129"/>
        <v>0</v>
      </c>
      <c r="O186">
        <f t="shared" si="129"/>
        <v>0</v>
      </c>
      <c r="P186">
        <f t="shared" si="129"/>
        <v>0</v>
      </c>
      <c r="Q186">
        <f t="shared" si="129"/>
        <v>0</v>
      </c>
      <c r="R186">
        <f t="shared" si="129"/>
        <v>0</v>
      </c>
      <c r="S186">
        <f t="shared" si="129"/>
        <v>0</v>
      </c>
      <c r="T186">
        <f t="shared" si="129"/>
        <v>0</v>
      </c>
    </row>
    <row r="187" spans="1:20" x14ac:dyDescent="0.4">
      <c r="A187" t="s">
        <v>73</v>
      </c>
      <c r="C187">
        <v>18.5</v>
      </c>
      <c r="D187">
        <v>0.5</v>
      </c>
      <c r="E187">
        <v>154</v>
      </c>
      <c r="F187">
        <v>2</v>
      </c>
      <c r="G187">
        <v>172</v>
      </c>
      <c r="H187">
        <v>169.3</v>
      </c>
      <c r="I187">
        <v>0</v>
      </c>
      <c r="J187">
        <f t="shared" si="92"/>
        <v>2064</v>
      </c>
      <c r="M187">
        <f t="shared" ref="M187:M198" si="130">IF($F$1=$L$186,C187,0)</f>
        <v>0</v>
      </c>
      <c r="N187">
        <f t="shared" ref="N187:N198" si="131">IF($F$1=$L$186,D187,0)</f>
        <v>0</v>
      </c>
      <c r="O187">
        <f t="shared" ref="O187:O198" si="132">IF($F$1=$L$186,E187,0)</f>
        <v>0</v>
      </c>
      <c r="P187">
        <f t="shared" ref="P187:P198" si="133">IF($F$1=$L$186,F187,0)</f>
        <v>0</v>
      </c>
      <c r="Q187">
        <f t="shared" ref="Q187:Q198" si="134">IF($F$1=$L$186,G187,0)</f>
        <v>0</v>
      </c>
      <c r="R187">
        <f t="shared" ref="R187:R198" si="135">IF($F$1=$L$186,H187,0)</f>
        <v>0</v>
      </c>
      <c r="S187">
        <f t="shared" ref="S187:S198" si="136">IF($F$1=$L$186,I187,0)</f>
        <v>0</v>
      </c>
      <c r="T187">
        <f t="shared" ref="T187:T198" si="137">IF($F$1=$L$186,J187,0)</f>
        <v>0</v>
      </c>
    </row>
    <row r="188" spans="1:20" x14ac:dyDescent="0.4">
      <c r="A188" t="s">
        <v>53</v>
      </c>
      <c r="C188">
        <v>23.3</v>
      </c>
      <c r="D188">
        <v>2.6</v>
      </c>
      <c r="E188">
        <v>154</v>
      </c>
      <c r="F188">
        <v>2</v>
      </c>
      <c r="G188">
        <v>206.7</v>
      </c>
      <c r="H188">
        <v>187.8</v>
      </c>
      <c r="I188">
        <v>388.2</v>
      </c>
      <c r="J188">
        <f t="shared" si="92"/>
        <v>2868.5999999999995</v>
      </c>
      <c r="M188">
        <f t="shared" si="130"/>
        <v>0</v>
      </c>
      <c r="N188">
        <f t="shared" si="131"/>
        <v>0</v>
      </c>
      <c r="O188">
        <f t="shared" si="132"/>
        <v>0</v>
      </c>
      <c r="P188">
        <f t="shared" si="133"/>
        <v>0</v>
      </c>
      <c r="Q188">
        <f t="shared" si="134"/>
        <v>0</v>
      </c>
      <c r="R188">
        <f t="shared" si="135"/>
        <v>0</v>
      </c>
      <c r="S188">
        <f t="shared" si="136"/>
        <v>0</v>
      </c>
      <c r="T188">
        <f t="shared" si="137"/>
        <v>0</v>
      </c>
    </row>
    <row r="189" spans="1:20" x14ac:dyDescent="0.4">
      <c r="A189" t="s">
        <v>54</v>
      </c>
      <c r="C189">
        <v>27</v>
      </c>
      <c r="D189">
        <v>3.5</v>
      </c>
      <c r="E189">
        <v>159</v>
      </c>
      <c r="F189">
        <v>7</v>
      </c>
      <c r="G189">
        <v>232.3</v>
      </c>
      <c r="H189">
        <v>207.9</v>
      </c>
      <c r="I189">
        <v>373.1</v>
      </c>
      <c r="J189">
        <f t="shared" si="92"/>
        <v>3160.7000000000003</v>
      </c>
      <c r="M189">
        <f t="shared" si="130"/>
        <v>0</v>
      </c>
      <c r="N189">
        <f t="shared" si="131"/>
        <v>0</v>
      </c>
      <c r="O189">
        <f t="shared" si="132"/>
        <v>0</v>
      </c>
      <c r="P189">
        <f t="shared" si="133"/>
        <v>0</v>
      </c>
      <c r="Q189">
        <f t="shared" si="134"/>
        <v>0</v>
      </c>
      <c r="R189">
        <f t="shared" si="135"/>
        <v>0</v>
      </c>
      <c r="S189">
        <f t="shared" si="136"/>
        <v>0</v>
      </c>
      <c r="T189">
        <f t="shared" si="137"/>
        <v>0</v>
      </c>
    </row>
    <row r="190" spans="1:20" x14ac:dyDescent="0.4">
      <c r="A190" t="s">
        <v>55</v>
      </c>
      <c r="C190">
        <v>32.700000000000003</v>
      </c>
      <c r="D190">
        <v>5.6</v>
      </c>
      <c r="E190">
        <v>152</v>
      </c>
      <c r="F190">
        <v>2</v>
      </c>
      <c r="G190">
        <v>244.6</v>
      </c>
      <c r="H190">
        <v>218.6</v>
      </c>
      <c r="I190">
        <v>479</v>
      </c>
      <c r="J190">
        <f t="shared" si="92"/>
        <v>3414.2</v>
      </c>
      <c r="M190">
        <f t="shared" si="130"/>
        <v>0</v>
      </c>
      <c r="N190">
        <f t="shared" si="131"/>
        <v>0</v>
      </c>
      <c r="O190">
        <f t="shared" si="132"/>
        <v>0</v>
      </c>
      <c r="P190">
        <f t="shared" si="133"/>
        <v>0</v>
      </c>
      <c r="Q190">
        <f t="shared" si="134"/>
        <v>0</v>
      </c>
      <c r="R190">
        <f t="shared" si="135"/>
        <v>0</v>
      </c>
      <c r="S190">
        <f t="shared" si="136"/>
        <v>0</v>
      </c>
      <c r="T190">
        <f t="shared" si="137"/>
        <v>0</v>
      </c>
    </row>
    <row r="191" spans="1:20" x14ac:dyDescent="0.4">
      <c r="A191" t="s">
        <v>56</v>
      </c>
      <c r="C191">
        <v>37.299999999999997</v>
      </c>
      <c r="D191">
        <v>10</v>
      </c>
      <c r="E191">
        <v>159</v>
      </c>
      <c r="F191">
        <v>6</v>
      </c>
      <c r="G191">
        <v>246.8</v>
      </c>
      <c r="H191">
        <v>217.3</v>
      </c>
      <c r="I191">
        <v>648.6</v>
      </c>
      <c r="J191">
        <f t="shared" si="92"/>
        <v>3610.2000000000003</v>
      </c>
      <c r="M191">
        <f t="shared" si="130"/>
        <v>0</v>
      </c>
      <c r="N191">
        <f t="shared" si="131"/>
        <v>0</v>
      </c>
      <c r="O191">
        <f t="shared" si="132"/>
        <v>0</v>
      </c>
      <c r="P191">
        <f t="shared" si="133"/>
        <v>0</v>
      </c>
      <c r="Q191">
        <f t="shared" si="134"/>
        <v>0</v>
      </c>
      <c r="R191">
        <f t="shared" si="135"/>
        <v>0</v>
      </c>
      <c r="S191">
        <f t="shared" si="136"/>
        <v>0</v>
      </c>
      <c r="T191">
        <f t="shared" si="137"/>
        <v>0</v>
      </c>
    </row>
    <row r="192" spans="1:20" x14ac:dyDescent="0.4">
      <c r="A192" t="s">
        <v>57</v>
      </c>
      <c r="C192">
        <v>42.5</v>
      </c>
      <c r="D192">
        <v>10.199999999999999</v>
      </c>
      <c r="E192">
        <v>163</v>
      </c>
      <c r="F192">
        <v>3</v>
      </c>
      <c r="G192">
        <v>236.8</v>
      </c>
      <c r="H192">
        <v>217.1</v>
      </c>
      <c r="I192">
        <v>597.9</v>
      </c>
      <c r="J192">
        <f t="shared" si="92"/>
        <v>3439.5000000000005</v>
      </c>
      <c r="M192">
        <f t="shared" si="130"/>
        <v>0</v>
      </c>
      <c r="N192">
        <f t="shared" si="131"/>
        <v>0</v>
      </c>
      <c r="O192">
        <f t="shared" si="132"/>
        <v>0</v>
      </c>
      <c r="P192">
        <f t="shared" si="133"/>
        <v>0</v>
      </c>
      <c r="Q192">
        <f t="shared" si="134"/>
        <v>0</v>
      </c>
      <c r="R192">
        <f t="shared" si="135"/>
        <v>0</v>
      </c>
      <c r="S192">
        <f t="shared" si="136"/>
        <v>0</v>
      </c>
      <c r="T192">
        <f t="shared" si="137"/>
        <v>0</v>
      </c>
    </row>
    <row r="193" spans="1:20" x14ac:dyDescent="0.4">
      <c r="A193" t="s">
        <v>58</v>
      </c>
      <c r="C193">
        <v>47.4</v>
      </c>
      <c r="D193">
        <v>11.1</v>
      </c>
      <c r="E193">
        <v>151</v>
      </c>
      <c r="F193">
        <v>3</v>
      </c>
      <c r="G193">
        <v>243.5</v>
      </c>
      <c r="H193">
        <v>219.1</v>
      </c>
      <c r="I193">
        <v>576.20000000000005</v>
      </c>
      <c r="J193">
        <f t="shared" si="92"/>
        <v>3498.2</v>
      </c>
      <c r="M193">
        <f t="shared" si="130"/>
        <v>0</v>
      </c>
      <c r="N193">
        <f t="shared" si="131"/>
        <v>0</v>
      </c>
      <c r="O193">
        <f t="shared" si="132"/>
        <v>0</v>
      </c>
      <c r="P193">
        <f t="shared" si="133"/>
        <v>0</v>
      </c>
      <c r="Q193">
        <f t="shared" si="134"/>
        <v>0</v>
      </c>
      <c r="R193">
        <f t="shared" si="135"/>
        <v>0</v>
      </c>
      <c r="S193">
        <f t="shared" si="136"/>
        <v>0</v>
      </c>
      <c r="T193">
        <f t="shared" si="137"/>
        <v>0</v>
      </c>
    </row>
    <row r="194" spans="1:20" x14ac:dyDescent="0.4">
      <c r="A194" t="s">
        <v>59</v>
      </c>
      <c r="C194">
        <v>52.5</v>
      </c>
      <c r="D194">
        <v>8.6999999999999993</v>
      </c>
      <c r="E194">
        <v>150</v>
      </c>
      <c r="F194">
        <v>6</v>
      </c>
      <c r="G194">
        <v>234.6</v>
      </c>
      <c r="H194">
        <v>214.5</v>
      </c>
      <c r="I194">
        <v>646</v>
      </c>
      <c r="J194">
        <f t="shared" si="92"/>
        <v>3461.2</v>
      </c>
      <c r="M194">
        <f t="shared" si="130"/>
        <v>0</v>
      </c>
      <c r="N194">
        <f t="shared" si="131"/>
        <v>0</v>
      </c>
      <c r="O194">
        <f t="shared" si="132"/>
        <v>0</v>
      </c>
      <c r="P194">
        <f t="shared" si="133"/>
        <v>0</v>
      </c>
      <c r="Q194">
        <f t="shared" si="134"/>
        <v>0</v>
      </c>
      <c r="R194">
        <f t="shared" si="135"/>
        <v>0</v>
      </c>
      <c r="S194">
        <f t="shared" si="136"/>
        <v>0</v>
      </c>
      <c r="T194">
        <f t="shared" si="137"/>
        <v>0</v>
      </c>
    </row>
    <row r="195" spans="1:20" x14ac:dyDescent="0.4">
      <c r="A195" t="s">
        <v>60</v>
      </c>
      <c r="C195">
        <v>57.3</v>
      </c>
      <c r="D195">
        <v>10.6</v>
      </c>
      <c r="E195">
        <v>149</v>
      </c>
      <c r="F195">
        <v>3</v>
      </c>
      <c r="G195">
        <v>233.9</v>
      </c>
      <c r="H195">
        <v>210.6</v>
      </c>
      <c r="I195">
        <v>614.6</v>
      </c>
      <c r="J195">
        <f t="shared" si="92"/>
        <v>3421.4</v>
      </c>
      <c r="M195">
        <f t="shared" si="130"/>
        <v>0</v>
      </c>
      <c r="N195">
        <f t="shared" si="131"/>
        <v>0</v>
      </c>
      <c r="O195">
        <f t="shared" si="132"/>
        <v>0</v>
      </c>
      <c r="P195">
        <f t="shared" si="133"/>
        <v>0</v>
      </c>
      <c r="Q195">
        <f t="shared" si="134"/>
        <v>0</v>
      </c>
      <c r="R195">
        <f t="shared" si="135"/>
        <v>0</v>
      </c>
      <c r="S195">
        <f t="shared" si="136"/>
        <v>0</v>
      </c>
      <c r="T195">
        <f t="shared" si="137"/>
        <v>0</v>
      </c>
    </row>
    <row r="196" spans="1:20" x14ac:dyDescent="0.4">
      <c r="A196" t="s">
        <v>61</v>
      </c>
      <c r="C196">
        <v>62.8</v>
      </c>
      <c r="D196">
        <v>9.3000000000000007</v>
      </c>
      <c r="E196">
        <v>162</v>
      </c>
      <c r="F196">
        <v>0</v>
      </c>
      <c r="G196">
        <v>227.2</v>
      </c>
      <c r="H196">
        <v>205.9</v>
      </c>
      <c r="I196">
        <v>468.2</v>
      </c>
      <c r="J196">
        <f t="shared" si="92"/>
        <v>3194.5999999999995</v>
      </c>
      <c r="M196">
        <f t="shared" si="130"/>
        <v>0</v>
      </c>
      <c r="N196">
        <f t="shared" si="131"/>
        <v>0</v>
      </c>
      <c r="O196">
        <f t="shared" si="132"/>
        <v>0</v>
      </c>
      <c r="P196">
        <f t="shared" si="133"/>
        <v>0</v>
      </c>
      <c r="Q196">
        <f t="shared" si="134"/>
        <v>0</v>
      </c>
      <c r="R196">
        <f t="shared" si="135"/>
        <v>0</v>
      </c>
      <c r="S196">
        <f t="shared" si="136"/>
        <v>0</v>
      </c>
      <c r="T196">
        <f t="shared" si="137"/>
        <v>0</v>
      </c>
    </row>
    <row r="197" spans="1:20" x14ac:dyDescent="0.4">
      <c r="A197" t="s">
        <v>62</v>
      </c>
      <c r="C197">
        <v>67</v>
      </c>
      <c r="D197">
        <v>9.5</v>
      </c>
      <c r="E197">
        <v>147</v>
      </c>
      <c r="F197">
        <v>0</v>
      </c>
      <c r="G197">
        <v>229.7</v>
      </c>
      <c r="H197">
        <v>223.3</v>
      </c>
      <c r="I197">
        <v>314.89999999999998</v>
      </c>
      <c r="J197">
        <f t="shared" ref="J197:J198" si="138">(G197*12)+I197</f>
        <v>3071.2999999999997</v>
      </c>
      <c r="M197">
        <f t="shared" si="130"/>
        <v>0</v>
      </c>
      <c r="N197">
        <f t="shared" si="131"/>
        <v>0</v>
      </c>
      <c r="O197">
        <f t="shared" si="132"/>
        <v>0</v>
      </c>
      <c r="P197">
        <f t="shared" si="133"/>
        <v>0</v>
      </c>
      <c r="Q197">
        <f t="shared" si="134"/>
        <v>0</v>
      </c>
      <c r="R197">
        <f t="shared" si="135"/>
        <v>0</v>
      </c>
      <c r="S197">
        <f t="shared" si="136"/>
        <v>0</v>
      </c>
      <c r="T197">
        <f t="shared" si="137"/>
        <v>0</v>
      </c>
    </row>
    <row r="198" spans="1:20" x14ac:dyDescent="0.4">
      <c r="A198" t="s">
        <v>75</v>
      </c>
      <c r="C198">
        <v>72.2</v>
      </c>
      <c r="D198">
        <v>13.3</v>
      </c>
      <c r="E198">
        <v>164</v>
      </c>
      <c r="F198">
        <v>0</v>
      </c>
      <c r="G198">
        <v>189.9</v>
      </c>
      <c r="H198">
        <v>175.8</v>
      </c>
      <c r="I198">
        <v>72.5</v>
      </c>
      <c r="J198">
        <f t="shared" si="138"/>
        <v>2351.3000000000002</v>
      </c>
      <c r="M198">
        <f t="shared" si="130"/>
        <v>0</v>
      </c>
      <c r="N198">
        <f t="shared" si="131"/>
        <v>0</v>
      </c>
      <c r="O198">
        <f t="shared" si="132"/>
        <v>0</v>
      </c>
      <c r="P198">
        <f t="shared" si="133"/>
        <v>0</v>
      </c>
      <c r="Q198">
        <f t="shared" si="134"/>
        <v>0</v>
      </c>
      <c r="R198">
        <f t="shared" si="135"/>
        <v>0</v>
      </c>
      <c r="S198">
        <f t="shared" si="136"/>
        <v>0</v>
      </c>
      <c r="T198">
        <f t="shared" si="137"/>
        <v>0</v>
      </c>
    </row>
    <row r="200" spans="1:20" x14ac:dyDescent="0.4">
      <c r="K200" t="s">
        <v>53</v>
      </c>
      <c r="M200">
        <f>M6+M19+M32+M45+M58+M71+M84+M97+M110+M123+M136+M149+M162+M175+M188</f>
        <v>23.6</v>
      </c>
      <c r="N200">
        <f t="shared" ref="N200:P200" si="139">N6+N19+N32+N45+N58+N71+N84+N97+N110+N123+N136+N149+N162+N175+N188</f>
        <v>1.4</v>
      </c>
      <c r="O200">
        <f t="shared" si="139"/>
        <v>163</v>
      </c>
      <c r="P200">
        <f t="shared" si="139"/>
        <v>6</v>
      </c>
      <c r="Q200">
        <f>(Q6+Q19+Q32+Q45+Q58+Q71+Q84+Q97+Q110+Q123+Q136+Q149+Q162+Q175+Q188)*1000</f>
        <v>248200</v>
      </c>
      <c r="R200">
        <f>(R6+R19+R32+R45+R58+R71+R84+R97+R110+R123+R136+R149+R162+R175+R188)*1000</f>
        <v>232000</v>
      </c>
      <c r="S200">
        <f>(S6+S19+S32+S45+S58+S71+S84+S97+S110+S123+S136+S149+S162+S175+S188)*1000</f>
        <v>319300</v>
      </c>
      <c r="T200">
        <f>(T6+T19+T32+T45+T58+T71+T84+T97+T110+T123+T136+T149+T162+T175+T188)*1000</f>
        <v>3297700</v>
      </c>
    </row>
    <row r="201" spans="1:20" x14ac:dyDescent="0.4">
      <c r="K201" t="s">
        <v>54</v>
      </c>
      <c r="M201">
        <f t="shared" ref="M201:P201" si="140">M7+M20+M33+M46+M59+M72+M85+M98+M111+M124+M137+M150+M163+M176+M189</f>
        <v>27.8</v>
      </c>
      <c r="N201">
        <f t="shared" si="140"/>
        <v>4.4000000000000004</v>
      </c>
      <c r="O201">
        <f t="shared" si="140"/>
        <v>161</v>
      </c>
      <c r="P201">
        <f t="shared" si="140"/>
        <v>11</v>
      </c>
      <c r="Q201">
        <f t="shared" ref="Q201:T201" si="141">(Q7+Q20+Q33+Q46+Q59+Q72+Q85+Q98+Q111+Q124+Q137+Q150+Q163+Q176+Q189)*1000</f>
        <v>305900</v>
      </c>
      <c r="R201">
        <f t="shared" si="141"/>
        <v>268700</v>
      </c>
      <c r="S201">
        <f t="shared" si="141"/>
        <v>771800</v>
      </c>
      <c r="T201">
        <f t="shared" si="141"/>
        <v>4442599.9999999991</v>
      </c>
    </row>
    <row r="202" spans="1:20" x14ac:dyDescent="0.4">
      <c r="K202" t="s">
        <v>55</v>
      </c>
      <c r="M202">
        <f t="shared" ref="M202:P202" si="142">M8+M21+M34+M47+M60+M73+M86+M99+M112+M125+M138+M151+M164+M177+M190</f>
        <v>32.4</v>
      </c>
      <c r="N202">
        <f t="shared" si="142"/>
        <v>7.9</v>
      </c>
      <c r="O202">
        <f t="shared" si="142"/>
        <v>161</v>
      </c>
      <c r="P202">
        <f t="shared" si="142"/>
        <v>11</v>
      </c>
      <c r="Q202">
        <f t="shared" ref="Q202:T202" si="143">(Q8+Q21+Q34+Q47+Q60+Q73+Q86+Q99+Q112+Q125+Q138+Q151+Q164+Q177+Q190)*1000</f>
        <v>338000</v>
      </c>
      <c r="R202">
        <f t="shared" si="143"/>
        <v>296200</v>
      </c>
      <c r="S202">
        <f t="shared" si="143"/>
        <v>980100</v>
      </c>
      <c r="T202">
        <f t="shared" si="143"/>
        <v>5036100</v>
      </c>
    </row>
    <row r="203" spans="1:20" x14ac:dyDescent="0.4">
      <c r="K203" t="s">
        <v>56</v>
      </c>
      <c r="M203">
        <f t="shared" ref="M203:P203" si="144">M9+M22+M35+M48+M61+M74+M87+M100+M113+M126+M139+M152+M165+M178+M191</f>
        <v>37.6</v>
      </c>
      <c r="N203">
        <f t="shared" si="144"/>
        <v>9.5</v>
      </c>
      <c r="O203">
        <f t="shared" si="144"/>
        <v>157</v>
      </c>
      <c r="P203">
        <f t="shared" si="144"/>
        <v>12</v>
      </c>
      <c r="Q203">
        <f t="shared" ref="Q203:T203" si="145">(Q9+Q22+Q35+Q48+Q61+Q74+Q87+Q100+Q113+Q126+Q139+Q152+Q165+Q178+Q191)*1000</f>
        <v>392000</v>
      </c>
      <c r="R203">
        <f t="shared" si="145"/>
        <v>353200</v>
      </c>
      <c r="S203">
        <f t="shared" si="145"/>
        <v>1000200</v>
      </c>
      <c r="T203">
        <f t="shared" si="145"/>
        <v>5704200</v>
      </c>
    </row>
    <row r="204" spans="1:20" x14ac:dyDescent="0.4">
      <c r="K204" t="s">
        <v>57</v>
      </c>
      <c r="M204">
        <f t="shared" ref="M204:P204" si="146">M10+M23+M36+M49+M62+M75+M88+M101+M114+M127+M140+M153+M166+M179+M192</f>
        <v>42.6</v>
      </c>
      <c r="N204">
        <f t="shared" si="146"/>
        <v>13.5</v>
      </c>
      <c r="O204">
        <f t="shared" si="146"/>
        <v>162</v>
      </c>
      <c r="P204">
        <f t="shared" si="146"/>
        <v>8</v>
      </c>
      <c r="Q204">
        <f t="shared" ref="Q204:T204" si="147">(Q10+Q23+Q36+Q49+Q62+Q75+Q88+Q101+Q114+Q127+Q140+Q153+Q166+Q179+Q192)*1000</f>
        <v>380500</v>
      </c>
      <c r="R204">
        <f t="shared" si="147"/>
        <v>351900</v>
      </c>
      <c r="S204">
        <f t="shared" si="147"/>
        <v>1064000</v>
      </c>
      <c r="T204">
        <f t="shared" si="147"/>
        <v>5630000</v>
      </c>
    </row>
    <row r="205" spans="1:20" x14ac:dyDescent="0.4">
      <c r="K205" t="s">
        <v>58</v>
      </c>
      <c r="M205">
        <f t="shared" ref="M205:P205" si="148">M11+M24+M37+M50+M63+M76+M89+M102+M115+M128+M141+M154+M167+M180+M193</f>
        <v>47.5</v>
      </c>
      <c r="N205">
        <f t="shared" si="148"/>
        <v>17.5</v>
      </c>
      <c r="O205">
        <f t="shared" si="148"/>
        <v>165</v>
      </c>
      <c r="P205">
        <f t="shared" si="148"/>
        <v>11</v>
      </c>
      <c r="Q205">
        <f t="shared" ref="Q205:T205" si="149">(Q11+Q24+Q37+Q50+Q63+Q76+Q89+Q102+Q115+Q128+Q141+Q154+Q167+Q180+Q193)*1000</f>
        <v>421500</v>
      </c>
      <c r="R205">
        <f t="shared" si="149"/>
        <v>385500</v>
      </c>
      <c r="S205">
        <f t="shared" si="149"/>
        <v>1243200</v>
      </c>
      <c r="T205">
        <f t="shared" si="149"/>
        <v>6301200</v>
      </c>
    </row>
    <row r="206" spans="1:20" x14ac:dyDescent="0.4">
      <c r="K206" t="s">
        <v>59</v>
      </c>
      <c r="M206">
        <f t="shared" ref="M206:P206" si="150">M12+M25+M38+M51+M64+M77+M90+M103+M116+M129+M142+M155+M168+M181+M194</f>
        <v>52</v>
      </c>
      <c r="N206">
        <f t="shared" si="150"/>
        <v>21.4</v>
      </c>
      <c r="O206">
        <f t="shared" si="150"/>
        <v>166</v>
      </c>
      <c r="P206">
        <f t="shared" si="150"/>
        <v>9</v>
      </c>
      <c r="Q206">
        <f t="shared" ref="Q206:T206" si="151">(Q12+Q25+Q38+Q51+Q64+Q77+Q90+Q103+Q116+Q129+Q142+Q155+Q168+Q181+Q194)*1000</f>
        <v>443700</v>
      </c>
      <c r="R206">
        <f t="shared" si="151"/>
        <v>404500</v>
      </c>
      <c r="S206">
        <f t="shared" si="151"/>
        <v>1252400</v>
      </c>
      <c r="T206">
        <f t="shared" si="151"/>
        <v>6576799.9999999991</v>
      </c>
    </row>
    <row r="207" spans="1:20" x14ac:dyDescent="0.4">
      <c r="K207" t="s">
        <v>60</v>
      </c>
      <c r="M207">
        <f t="shared" ref="M207:P207" si="152">M13+M26+M39+M52+M65+M78+M91+M104+M117+M130+M143+M156+M169+M182+M195</f>
        <v>57.2</v>
      </c>
      <c r="N207">
        <f t="shared" si="152"/>
        <v>22.8</v>
      </c>
      <c r="O207">
        <f t="shared" si="152"/>
        <v>162</v>
      </c>
      <c r="P207">
        <f t="shared" si="152"/>
        <v>5</v>
      </c>
      <c r="Q207">
        <f t="shared" ref="Q207:T207" si="153">(Q13+Q26+Q39+Q52+Q65+Q78+Q91+Q104+Q117+Q130+Q143+Q156+Q169+Q182+Q195)*1000</f>
        <v>489000</v>
      </c>
      <c r="R207">
        <f t="shared" si="153"/>
        <v>461100</v>
      </c>
      <c r="S207">
        <f t="shared" si="153"/>
        <v>1359500</v>
      </c>
      <c r="T207">
        <f t="shared" si="153"/>
        <v>7227500</v>
      </c>
    </row>
    <row r="208" spans="1:20" x14ac:dyDescent="0.4">
      <c r="K208" t="s">
        <v>61</v>
      </c>
      <c r="M208">
        <f t="shared" ref="M208:P208" si="154">M14+M27+M40+M53+M66+M79+M92+M105+M118+M131+M144+M157+M170+M183+M196</f>
        <v>62.1</v>
      </c>
      <c r="N208">
        <f t="shared" si="154"/>
        <v>21.6</v>
      </c>
      <c r="O208">
        <f t="shared" si="154"/>
        <v>160</v>
      </c>
      <c r="P208">
        <f t="shared" si="154"/>
        <v>1</v>
      </c>
      <c r="Q208">
        <f t="shared" ref="Q208:T208" si="155">(Q14+Q27+Q40+Q53+Q66+Q79+Q92+Q105+Q118+Q131+Q144+Q157+Q170+Q183+Q196)*1000</f>
        <v>350000</v>
      </c>
      <c r="R208">
        <f t="shared" si="155"/>
        <v>346000</v>
      </c>
      <c r="S208">
        <f t="shared" si="155"/>
        <v>830000</v>
      </c>
      <c r="T208">
        <f t="shared" si="155"/>
        <v>5030000</v>
      </c>
    </row>
    <row r="209" spans="11:20" x14ac:dyDescent="0.4">
      <c r="K209" t="s">
        <v>62</v>
      </c>
      <c r="M209">
        <f t="shared" ref="M209:P209" si="156">M15+M28+M41+M54+M67+M80+M93+M106+M119+M132+M145+M158+M171+M184+M197</f>
        <v>67.599999999999994</v>
      </c>
      <c r="N209">
        <f t="shared" si="156"/>
        <v>21.4</v>
      </c>
      <c r="O209">
        <f t="shared" si="156"/>
        <v>156</v>
      </c>
      <c r="P209">
        <f t="shared" si="156"/>
        <v>5</v>
      </c>
      <c r="Q209">
        <f t="shared" ref="Q209:T209" si="157">(Q15+Q28+Q41+Q54+Q67+Q80+Q93+Q106+Q119+Q132+Q145+Q158+Q171+Q184+Q197)*1000</f>
        <v>335900</v>
      </c>
      <c r="R209">
        <f t="shared" si="157"/>
        <v>328000</v>
      </c>
      <c r="S209">
        <f t="shared" si="157"/>
        <v>441400</v>
      </c>
      <c r="T209">
        <f t="shared" si="157"/>
        <v>4472200</v>
      </c>
    </row>
  </sheetData>
  <mergeCells count="1">
    <mergeCell ref="F1:J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給与算出表</vt:lpstr>
      <vt:lpstr>全体</vt:lpstr>
      <vt:lpstr>男</vt:lpstr>
      <vt:lpstr>女</vt:lpstr>
      <vt:lpstr>10～99人</vt:lpstr>
      <vt:lpstr>100～999人</vt:lpstr>
      <vt:lpstr>1000人以上</vt:lpstr>
      <vt:lpstr>経験年数</vt:lpstr>
      <vt:lpstr>年齢別（男）</vt:lpstr>
      <vt:lpstr>年齢別（女）</vt:lpstr>
      <vt:lpstr>都道府県</vt:lpstr>
      <vt:lpstr>都道府県名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2022-05-02T06:18:14Z</cp:lastPrinted>
  <dcterms:created xsi:type="dcterms:W3CDTF">2022-04-25T01:58:33Z</dcterms:created>
  <dcterms:modified xsi:type="dcterms:W3CDTF">2023-02-06T05:10:45Z</dcterms:modified>
</cp:coreProperties>
</file>