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k\Google ドライブ\まいぼた関係\医療・介護関係\確定申告\減価償却費・固定資産台帳\"/>
    </mc:Choice>
  </mc:AlternateContent>
  <xr:revisionPtr revIDLastSave="0" documentId="13_ncr:1_{973B5810-4642-401A-A2AB-676D951A26A7}" xr6:coauthVersionLast="47" xr6:coauthVersionMax="47" xr10:uidLastSave="{00000000-0000-0000-0000-000000000000}"/>
  <bookViews>
    <workbookView xWindow="-108" yWindow="-108" windowWidth="23256" windowHeight="12576" activeTab="1" xr2:uid="{9F54D70B-568A-4A7B-BE8C-EC3249EB70B1}"/>
  </bookViews>
  <sheets>
    <sheet name="定額法の償却率" sheetId="2" r:id="rId1"/>
    <sheet name="定額法" sheetId="3" r:id="rId2"/>
    <sheet name="３年一括償却" sheetId="4" r:id="rId3"/>
  </sheets>
  <definedNames>
    <definedName name="_xlnm.Print_Titles" localSheetId="2">'３年一括償却'!$1:$9</definedName>
    <definedName name="_xlnm.Print_Titles" localSheetId="1">定額法!$1:$11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B11" i="4"/>
  <c r="A11" i="4" s="1"/>
  <c r="B13" i="3"/>
  <c r="A13" i="3" s="1"/>
  <c r="D11" i="4" l="1"/>
  <c r="B12" i="4" s="1"/>
  <c r="C12" i="4" s="1"/>
  <c r="C8" i="3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C13" i="3" l="1"/>
  <c r="D13" i="3" s="1"/>
  <c r="B14" i="3" s="1"/>
  <c r="A12" i="4"/>
  <c r="D12" i="4"/>
  <c r="B13" i="4" s="1"/>
  <c r="C13" i="4" s="1"/>
  <c r="C14" i="3" l="1"/>
  <c r="D14" i="3" s="1"/>
  <c r="B15" i="3" s="1"/>
  <c r="A14" i="3"/>
  <c r="D13" i="4"/>
  <c r="A13" i="4"/>
  <c r="C15" i="3" l="1"/>
  <c r="D15" i="3" s="1"/>
  <c r="A15" i="3"/>
  <c r="B16" i="3" l="1"/>
  <c r="C16" i="3" l="1"/>
  <c r="D16" i="3" s="1"/>
  <c r="B17" i="3" s="1"/>
  <c r="A16" i="3"/>
  <c r="C17" i="3" l="1"/>
  <c r="A17" i="3"/>
  <c r="D17" i="3" l="1"/>
  <c r="B18" i="3" l="1"/>
  <c r="A18" i="3" s="1"/>
  <c r="C18" i="3" l="1"/>
  <c r="D18" i="3" s="1"/>
  <c r="B19" i="3" s="1"/>
  <c r="A19" i="3" s="1"/>
  <c r="C19" i="3" l="1"/>
  <c r="D19" i="3" s="1"/>
  <c r="B20" i="3" s="1"/>
  <c r="A20" i="3" s="1"/>
  <c r="C20" i="3" l="1"/>
  <c r="D20" i="3" s="1"/>
  <c r="B21" i="3" s="1"/>
  <c r="A21" i="3" s="1"/>
  <c r="C21" i="3" l="1"/>
  <c r="D21" i="3" s="1"/>
  <c r="B22" i="3" s="1"/>
  <c r="A22" i="3" s="1"/>
  <c r="C22" i="3" l="1"/>
  <c r="D22" i="3" s="1"/>
  <c r="B23" i="3" s="1"/>
  <c r="A23" i="3" s="1"/>
  <c r="C23" i="3" l="1"/>
  <c r="D23" i="3" s="1"/>
  <c r="B24" i="3" s="1"/>
  <c r="A24" i="3" s="1"/>
  <c r="C24" i="3" l="1"/>
  <c r="D24" i="3" s="1"/>
  <c r="B25" i="3" s="1"/>
  <c r="A25" i="3" s="1"/>
  <c r="C25" i="3" l="1"/>
  <c r="D25" i="3" s="1"/>
  <c r="B26" i="3" s="1"/>
  <c r="A26" i="3" s="1"/>
  <c r="C26" i="3" l="1"/>
  <c r="D26" i="3" s="1"/>
  <c r="B27" i="3" s="1"/>
  <c r="A27" i="3" s="1"/>
  <c r="C27" i="3" l="1"/>
  <c r="D27" i="3" s="1"/>
  <c r="B28" i="3" s="1"/>
  <c r="A28" i="3" s="1"/>
  <c r="C28" i="3" l="1"/>
  <c r="D28" i="3" s="1"/>
  <c r="B29" i="3" s="1"/>
  <c r="A29" i="3" s="1"/>
  <c r="C29" i="3" l="1"/>
  <c r="D29" i="3" s="1"/>
  <c r="B30" i="3" s="1"/>
  <c r="A30" i="3" s="1"/>
  <c r="C30" i="3" l="1"/>
  <c r="D30" i="3" s="1"/>
  <c r="B31" i="3" s="1"/>
  <c r="A31" i="3" s="1"/>
  <c r="C31" i="3" l="1"/>
  <c r="D31" i="3" s="1"/>
  <c r="B32" i="3" s="1"/>
  <c r="A32" i="3" s="1"/>
  <c r="C32" i="3" l="1"/>
  <c r="D32" i="3" s="1"/>
  <c r="B33" i="3" s="1"/>
  <c r="A33" i="3" s="1"/>
  <c r="C33" i="3" l="1"/>
  <c r="D33" i="3" s="1"/>
  <c r="B34" i="3" s="1"/>
  <c r="A34" i="3" s="1"/>
  <c r="C34" i="3" l="1"/>
  <c r="D34" i="3" s="1"/>
  <c r="B35" i="3" s="1"/>
  <c r="A35" i="3" s="1"/>
  <c r="C35" i="3" l="1"/>
  <c r="D35" i="3" s="1"/>
  <c r="B36" i="3" s="1"/>
  <c r="A36" i="3" s="1"/>
  <c r="C36" i="3" l="1"/>
  <c r="D36" i="3" s="1"/>
  <c r="B37" i="3" s="1"/>
  <c r="A37" i="3" s="1"/>
  <c r="C37" i="3" l="1"/>
  <c r="D37" i="3" s="1"/>
  <c r="B38" i="3" s="1"/>
  <c r="A38" i="3" s="1"/>
  <c r="C38" i="3" l="1"/>
  <c r="D38" i="3" s="1"/>
  <c r="B39" i="3" s="1"/>
  <c r="A39" i="3" s="1"/>
  <c r="C39" i="3" l="1"/>
  <c r="D39" i="3" s="1"/>
  <c r="B40" i="3" s="1"/>
  <c r="A40" i="3" s="1"/>
  <c r="C40" i="3" l="1"/>
  <c r="D40" i="3" s="1"/>
  <c r="B41" i="3" s="1"/>
  <c r="A41" i="3" s="1"/>
  <c r="C41" i="3" l="1"/>
  <c r="D41" i="3" s="1"/>
  <c r="B42" i="3" s="1"/>
  <c r="A42" i="3" s="1"/>
  <c r="C42" i="3" l="1"/>
  <c r="D42" i="3" s="1"/>
  <c r="B43" i="3" s="1"/>
  <c r="A43" i="3" s="1"/>
  <c r="C43" i="3" l="1"/>
  <c r="D43" i="3" s="1"/>
  <c r="B44" i="3" s="1"/>
  <c r="A44" i="3" s="1"/>
  <c r="C44" i="3" l="1"/>
  <c r="D44" i="3" s="1"/>
  <c r="B45" i="3" s="1"/>
  <c r="A45" i="3" s="1"/>
  <c r="C45" i="3" l="1"/>
  <c r="D45" i="3" s="1"/>
  <c r="B46" i="3" s="1"/>
  <c r="A46" i="3" s="1"/>
  <c r="C46" i="3" l="1"/>
  <c r="D46" i="3" s="1"/>
  <c r="B47" i="3" s="1"/>
  <c r="A47" i="3" s="1"/>
  <c r="C47" i="3" l="1"/>
  <c r="D47" i="3" s="1"/>
  <c r="B48" i="3" s="1"/>
  <c r="A48" i="3" s="1"/>
  <c r="C48" i="3" l="1"/>
  <c r="D48" i="3" s="1"/>
  <c r="B49" i="3" s="1"/>
  <c r="A49" i="3" s="1"/>
  <c r="C49" i="3" l="1"/>
  <c r="D49" i="3" s="1"/>
  <c r="B50" i="3" s="1"/>
  <c r="A50" i="3" s="1"/>
  <c r="C50" i="3" l="1"/>
  <c r="D50" i="3" s="1"/>
  <c r="B51" i="3" s="1"/>
  <c r="A51" i="3" s="1"/>
  <c r="C51" i="3" l="1"/>
  <c r="D51" i="3" s="1"/>
  <c r="B52" i="3" s="1"/>
  <c r="A52" i="3" s="1"/>
  <c r="C52" i="3" l="1"/>
  <c r="D52" i="3" s="1"/>
  <c r="B53" i="3" s="1"/>
  <c r="A53" i="3" s="1"/>
  <c r="C53" i="3" l="1"/>
  <c r="D53" i="3" s="1"/>
  <c r="B54" i="3" s="1"/>
  <c r="A54" i="3" s="1"/>
  <c r="C54" i="3" l="1"/>
  <c r="D54" i="3" s="1"/>
  <c r="B55" i="3" s="1"/>
  <c r="A55" i="3" s="1"/>
  <c r="C55" i="3" l="1"/>
  <c r="D55" i="3" s="1"/>
  <c r="B56" i="3" s="1"/>
  <c r="A56" i="3" s="1"/>
  <c r="C56" i="3" l="1"/>
  <c r="D56" i="3" s="1"/>
  <c r="B57" i="3" s="1"/>
  <c r="A57" i="3" s="1"/>
  <c r="C57" i="3" l="1"/>
  <c r="D57" i="3" s="1"/>
  <c r="B58" i="3" s="1"/>
  <c r="A58" i="3" s="1"/>
  <c r="C58" i="3" l="1"/>
  <c r="D58" i="3" s="1"/>
  <c r="B59" i="3" s="1"/>
  <c r="A59" i="3" s="1"/>
  <c r="C59" i="3" l="1"/>
  <c r="D59" i="3" s="1"/>
  <c r="B60" i="3" s="1"/>
  <c r="A60" i="3" s="1"/>
  <c r="C60" i="3" l="1"/>
  <c r="D60" i="3" s="1"/>
  <c r="B61" i="3" s="1"/>
  <c r="A61" i="3" s="1"/>
  <c r="C61" i="3" l="1"/>
  <c r="D61" i="3" s="1"/>
  <c r="B62" i="3" s="1"/>
  <c r="A62" i="3" s="1"/>
  <c r="C62" i="3" l="1"/>
  <c r="D62" i="3" s="1"/>
  <c r="B63" i="3" s="1"/>
  <c r="A63" i="3" s="1"/>
  <c r="C63" i="3" l="1"/>
  <c r="D63" i="3" s="1"/>
  <c r="B64" i="3" s="1"/>
  <c r="A64" i="3" s="1"/>
  <c r="C64" i="3" l="1"/>
  <c r="D64" i="3" s="1"/>
  <c r="B65" i="3" s="1"/>
  <c r="A65" i="3" s="1"/>
  <c r="C65" i="3" l="1"/>
  <c r="D65" i="3" s="1"/>
  <c r="B66" i="3" s="1"/>
  <c r="A66" i="3" s="1"/>
  <c r="C66" i="3" l="1"/>
  <c r="D66" i="3" s="1"/>
  <c r="B67" i="3" s="1"/>
  <c r="A67" i="3" s="1"/>
  <c r="C67" i="3" l="1"/>
  <c r="D67" i="3" s="1"/>
  <c r="B68" i="3" s="1"/>
  <c r="A68" i="3" s="1"/>
  <c r="C68" i="3" l="1"/>
  <c r="D68" i="3" s="1"/>
  <c r="B69" i="3" s="1"/>
  <c r="A69" i="3" s="1"/>
  <c r="C69" i="3" l="1"/>
  <c r="D69" i="3" s="1"/>
  <c r="B70" i="3" s="1"/>
  <c r="A70" i="3" s="1"/>
  <c r="C70" i="3" l="1"/>
  <c r="D70" i="3" s="1"/>
  <c r="B71" i="3" s="1"/>
  <c r="A71" i="3" s="1"/>
  <c r="C71" i="3" l="1"/>
  <c r="D71" i="3" s="1"/>
  <c r="B72" i="3" s="1"/>
  <c r="A72" i="3" s="1"/>
  <c r="C72" i="3" l="1"/>
  <c r="D72" i="3" s="1"/>
  <c r="B73" i="3" s="1"/>
  <c r="A73" i="3" s="1"/>
  <c r="C73" i="3" l="1"/>
  <c r="D73" i="3" s="1"/>
  <c r="B74" i="3" s="1"/>
  <c r="A74" i="3" s="1"/>
  <c r="C74" i="3" l="1"/>
  <c r="D74" i="3" s="1"/>
  <c r="B75" i="3" s="1"/>
  <c r="A75" i="3" s="1"/>
  <c r="C75" i="3" l="1"/>
  <c r="D75" i="3" s="1"/>
  <c r="B76" i="3" s="1"/>
  <c r="A76" i="3" s="1"/>
  <c r="C76" i="3" l="1"/>
  <c r="D76" i="3" s="1"/>
  <c r="B77" i="3" s="1"/>
  <c r="A77" i="3" s="1"/>
  <c r="C77" i="3" l="1"/>
  <c r="D77" i="3" s="1"/>
  <c r="B78" i="3" s="1"/>
  <c r="A78" i="3" s="1"/>
  <c r="C78" i="3" l="1"/>
  <c r="D78" i="3" s="1"/>
  <c r="B79" i="3" s="1"/>
  <c r="A79" i="3" s="1"/>
  <c r="C79" i="3" l="1"/>
  <c r="D79" i="3" s="1"/>
  <c r="B80" i="3" s="1"/>
  <c r="A80" i="3" s="1"/>
  <c r="C80" i="3" l="1"/>
  <c r="D80" i="3" s="1"/>
  <c r="B81" i="3" s="1"/>
  <c r="A81" i="3" s="1"/>
  <c r="C81" i="3" l="1"/>
  <c r="D81" i="3" s="1"/>
  <c r="B82" i="3" s="1"/>
  <c r="A82" i="3" s="1"/>
  <c r="C82" i="3" l="1"/>
  <c r="D82" i="3" s="1"/>
  <c r="B83" i="3" s="1"/>
  <c r="A83" i="3" s="1"/>
  <c r="C83" i="3" l="1"/>
  <c r="D83" i="3" s="1"/>
  <c r="B84" i="3" s="1"/>
  <c r="A84" i="3" s="1"/>
  <c r="C84" i="3" l="1"/>
  <c r="D84" i="3" s="1"/>
  <c r="B85" i="3" s="1"/>
  <c r="A85" i="3" s="1"/>
  <c r="C85" i="3" l="1"/>
  <c r="D85" i="3" s="1"/>
  <c r="B86" i="3" s="1"/>
  <c r="A86" i="3" s="1"/>
  <c r="C86" i="3" l="1"/>
  <c r="D86" i="3" s="1"/>
  <c r="B87" i="3" s="1"/>
  <c r="A87" i="3" s="1"/>
  <c r="C87" i="3" l="1"/>
  <c r="D87" i="3" s="1"/>
  <c r="B88" i="3" s="1"/>
  <c r="A88" i="3" s="1"/>
  <c r="C88" i="3" l="1"/>
  <c r="D88" i="3" s="1"/>
  <c r="B89" i="3" s="1"/>
  <c r="A89" i="3" s="1"/>
  <c r="C89" i="3" l="1"/>
  <c r="D89" i="3" s="1"/>
  <c r="B90" i="3" s="1"/>
  <c r="A90" i="3" s="1"/>
  <c r="C90" i="3" l="1"/>
  <c r="D90" i="3" s="1"/>
  <c r="B91" i="3" s="1"/>
  <c r="A91" i="3" s="1"/>
  <c r="C91" i="3" l="1"/>
  <c r="D91" i="3" s="1"/>
  <c r="B92" i="3" s="1"/>
  <c r="A92" i="3" s="1"/>
  <c r="C92" i="3" l="1"/>
  <c r="D92" i="3" s="1"/>
  <c r="B93" i="3" s="1"/>
  <c r="A93" i="3" s="1"/>
  <c r="C93" i="3" l="1"/>
  <c r="D93" i="3" s="1"/>
  <c r="B94" i="3" s="1"/>
  <c r="A94" i="3" s="1"/>
  <c r="C94" i="3" l="1"/>
  <c r="D94" i="3" s="1"/>
  <c r="B95" i="3" s="1"/>
  <c r="A95" i="3" s="1"/>
  <c r="C95" i="3" l="1"/>
  <c r="D95" i="3" s="1"/>
  <c r="B96" i="3" s="1"/>
  <c r="A96" i="3" s="1"/>
  <c r="C96" i="3" l="1"/>
  <c r="D96" i="3" s="1"/>
  <c r="B97" i="3" s="1"/>
  <c r="A97" i="3" s="1"/>
  <c r="C97" i="3" l="1"/>
  <c r="D97" i="3" s="1"/>
  <c r="B98" i="3" s="1"/>
  <c r="A98" i="3" s="1"/>
  <c r="C98" i="3" l="1"/>
  <c r="D98" i="3" s="1"/>
  <c r="B99" i="3" s="1"/>
  <c r="A99" i="3" s="1"/>
  <c r="C99" i="3" l="1"/>
  <c r="D99" i="3" s="1"/>
  <c r="B100" i="3" s="1"/>
  <c r="A100" i="3" s="1"/>
  <c r="C100" i="3" l="1"/>
  <c r="D100" i="3" s="1"/>
  <c r="B101" i="3" s="1"/>
  <c r="A101" i="3" s="1"/>
  <c r="C101" i="3" l="1"/>
  <c r="D101" i="3" s="1"/>
  <c r="B102" i="3" s="1"/>
  <c r="A102" i="3" s="1"/>
  <c r="C102" i="3" l="1"/>
  <c r="D102" i="3" s="1"/>
  <c r="B103" i="3" s="1"/>
  <c r="A103" i="3" s="1"/>
  <c r="C103" i="3" l="1"/>
  <c r="D103" i="3" s="1"/>
  <c r="B104" i="3" s="1"/>
  <c r="A104" i="3" s="1"/>
  <c r="C104" i="3" l="1"/>
  <c r="D104" i="3" s="1"/>
  <c r="B105" i="3" s="1"/>
  <c r="A105" i="3" s="1"/>
  <c r="C105" i="3" l="1"/>
  <c r="D105" i="3" s="1"/>
  <c r="B106" i="3" s="1"/>
  <c r="A106" i="3" s="1"/>
  <c r="C106" i="3" l="1"/>
  <c r="D106" i="3" s="1"/>
  <c r="B107" i="3" s="1"/>
  <c r="A107" i="3" s="1"/>
  <c r="C107" i="3" l="1"/>
  <c r="D107" i="3" s="1"/>
  <c r="B108" i="3" s="1"/>
  <c r="A108" i="3" s="1"/>
  <c r="C108" i="3" l="1"/>
  <c r="D108" i="3" s="1"/>
  <c r="B109" i="3" s="1"/>
  <c r="A109" i="3" s="1"/>
  <c r="C109" i="3" l="1"/>
  <c r="D109" i="3" s="1"/>
  <c r="B110" i="3" s="1"/>
  <c r="A110" i="3" s="1"/>
  <c r="C110" i="3" l="1"/>
  <c r="D110" i="3" s="1"/>
  <c r="B111" i="3" s="1"/>
  <c r="A111" i="3" s="1"/>
  <c r="C111" i="3" l="1"/>
  <c r="D111" i="3" s="1"/>
  <c r="B112" i="3" s="1"/>
  <c r="A112" i="3" s="1"/>
  <c r="C112" i="3" l="1"/>
  <c r="D112" i="3" s="1"/>
  <c r="B113" i="3" s="1"/>
  <c r="A113" i="3" s="1"/>
  <c r="C113" i="3" l="1"/>
  <c r="D113" i="3" s="1"/>
</calcChain>
</file>

<file path=xl/sharedStrings.xml><?xml version="1.0" encoding="utf-8"?>
<sst xmlns="http://schemas.openxmlformats.org/spreadsheetml/2006/main" count="40" uniqueCount="26">
  <si>
    <t>資産の名称</t>
    <rPh sb="0" eb="2">
      <t>シサン</t>
    </rPh>
    <rPh sb="3" eb="5">
      <t>メイショウ</t>
    </rPh>
    <phoneticPr fontId="1"/>
  </si>
  <si>
    <t>購入日（使用開始日）</t>
    <rPh sb="0" eb="3">
      <t>コウニュウビ</t>
    </rPh>
    <rPh sb="4" eb="9">
      <t>シヨウカイシビ</t>
    </rPh>
    <phoneticPr fontId="1"/>
  </si>
  <si>
    <t>取得価額</t>
    <rPh sb="0" eb="2">
      <t>シュトク</t>
    </rPh>
    <rPh sb="2" eb="4">
      <t>カガク</t>
    </rPh>
    <phoneticPr fontId="1"/>
  </si>
  <si>
    <t>償却方式</t>
    <rPh sb="0" eb="2">
      <t>ショウキャク</t>
    </rPh>
    <rPh sb="2" eb="4">
      <t>ホウシキ</t>
    </rPh>
    <phoneticPr fontId="1"/>
  </si>
  <si>
    <t>耐用年数</t>
    <rPh sb="0" eb="4">
      <t>タイヨウネンスウ</t>
    </rPh>
    <phoneticPr fontId="1"/>
  </si>
  <si>
    <t>初年度使用月数</t>
  </si>
  <si>
    <t>定額法</t>
  </si>
  <si>
    <t>定額法の償却率</t>
    <rPh sb="2" eb="3">
      <t>ホウ</t>
    </rPh>
    <phoneticPr fontId="1"/>
  </si>
  <si>
    <t>円</t>
    <rPh sb="0" eb="1">
      <t>エン</t>
    </rPh>
    <phoneticPr fontId="1"/>
  </si>
  <si>
    <t>ヶ月</t>
    <rPh sb="1" eb="2">
      <t>ゲツ</t>
    </rPh>
    <phoneticPr fontId="1"/>
  </si>
  <si>
    <t>年</t>
    <rPh sb="0" eb="1">
      <t>ネン</t>
    </rPh>
    <phoneticPr fontId="1"/>
  </si>
  <si>
    <t>償却率</t>
    <rPh sb="0" eb="3">
      <t>ショウキャクリツ</t>
    </rPh>
    <phoneticPr fontId="1"/>
  </si>
  <si>
    <t>定額法の償却率（平成１９年４月１日以後取得分）</t>
    <rPh sb="0" eb="3">
      <t>テイガクホウ</t>
    </rPh>
    <rPh sb="4" eb="7">
      <t>ショウキャクリツ</t>
    </rPh>
    <rPh sb="8" eb="10">
      <t>ヘイセイ</t>
    </rPh>
    <rPh sb="12" eb="13">
      <t>ネン</t>
    </rPh>
    <rPh sb="14" eb="15">
      <t>ガツ</t>
    </rPh>
    <rPh sb="16" eb="17">
      <t>ニチ</t>
    </rPh>
    <rPh sb="19" eb="21">
      <t>シュトク</t>
    </rPh>
    <rPh sb="21" eb="22">
      <t>ブン</t>
    </rPh>
    <phoneticPr fontId="1"/>
  </si>
  <si>
    <t>年数</t>
    <rPh sb="0" eb="2">
      <t>ネンスウ</t>
    </rPh>
    <phoneticPr fontId="1"/>
  </si>
  <si>
    <t>期首帳簿価額</t>
    <rPh sb="0" eb="2">
      <t>キシュ</t>
    </rPh>
    <rPh sb="2" eb="4">
      <t>チョウボ</t>
    </rPh>
    <rPh sb="4" eb="6">
      <t>カガク</t>
    </rPh>
    <phoneticPr fontId="1"/>
  </si>
  <si>
    <t>償却額</t>
    <rPh sb="0" eb="2">
      <t>ショウキャク</t>
    </rPh>
    <rPh sb="2" eb="3">
      <t>ガク</t>
    </rPh>
    <phoneticPr fontId="1"/>
  </si>
  <si>
    <t>期末帳簿価額</t>
    <phoneticPr fontId="1"/>
  </si>
  <si>
    <t>３年一括償却</t>
    <phoneticPr fontId="1"/>
  </si>
  <si>
    <t>【注意点】</t>
    <rPh sb="1" eb="4">
      <t>チュウイテン</t>
    </rPh>
    <phoneticPr fontId="1"/>
  </si>
  <si>
    <t>・初年度使用月数は、使用開始月を含めて選択してください</t>
    <rPh sb="10" eb="14">
      <t>シヨウカイシ</t>
    </rPh>
    <rPh sb="14" eb="15">
      <t>ツキ</t>
    </rPh>
    <rPh sb="16" eb="17">
      <t>フク</t>
    </rPh>
    <rPh sb="19" eb="21">
      <t>センタク</t>
    </rPh>
    <phoneticPr fontId="1"/>
  </si>
  <si>
    <t>・償却額の端数処理は、切り上げとしています</t>
    <rPh sb="1" eb="4">
      <t>ショウキャクガク</t>
    </rPh>
    <phoneticPr fontId="1"/>
  </si>
  <si>
    <t>・３年目の償却額に、１～２年目の端数（1～2円）を計上しています</t>
    <rPh sb="5" eb="8">
      <t>ショウキャクガク</t>
    </rPh>
    <rPh sb="13" eb="14">
      <t>ネン</t>
    </rPh>
    <rPh sb="14" eb="15">
      <t>メ</t>
    </rPh>
    <rPh sb="16" eb="18">
      <t>ハスウ</t>
    </rPh>
    <rPh sb="22" eb="23">
      <t>エン</t>
    </rPh>
    <rPh sb="25" eb="27">
      <t>ケイジョウ</t>
    </rPh>
    <phoneticPr fontId="1"/>
  </si>
  <si>
    <t>固定資産台帳【減価償却：定額法】</t>
    <rPh sb="0" eb="4">
      <t>コテイシサン</t>
    </rPh>
    <rPh sb="4" eb="6">
      <t>ダイチョウ</t>
    </rPh>
    <rPh sb="7" eb="11">
      <t>ゲンカショウキャク</t>
    </rPh>
    <rPh sb="12" eb="15">
      <t>テイガクホウ</t>
    </rPh>
    <phoneticPr fontId="1"/>
  </si>
  <si>
    <t>固定資産台帳【減価償却：３年一括償却（個人事業主用）】</t>
    <rPh sb="0" eb="4">
      <t>コテイシサン</t>
    </rPh>
    <rPh sb="4" eb="6">
      <t>ダイチョウ</t>
    </rPh>
    <rPh sb="7" eb="11">
      <t>ゲンカショウキャク</t>
    </rPh>
    <rPh sb="13" eb="14">
      <t>ネン</t>
    </rPh>
    <rPh sb="14" eb="16">
      <t>イッカツ</t>
    </rPh>
    <rPh sb="16" eb="18">
      <t>ショウキャク</t>
    </rPh>
    <rPh sb="19" eb="24">
      <t>コジンジギョウヌシ</t>
    </rPh>
    <rPh sb="24" eb="25">
      <t>ヨウ</t>
    </rPh>
    <phoneticPr fontId="1"/>
  </si>
  <si>
    <t>・　　　　　　欄に入力</t>
    <rPh sb="7" eb="8">
      <t>ラン</t>
    </rPh>
    <rPh sb="9" eb="11">
      <t>ニュウリョク</t>
    </rPh>
    <phoneticPr fontId="1"/>
  </si>
  <si>
    <t>・１～２年目の償却額の端数処理は、切り捨てとしています</t>
    <rPh sb="4" eb="5">
      <t>ネン</t>
    </rPh>
    <rPh sb="5" eb="6">
      <t>メ</t>
    </rPh>
    <rPh sb="7" eb="10">
      <t>ショウキャクガク</t>
    </rPh>
    <rPh sb="17" eb="18">
      <t>キ</t>
    </rPh>
    <rPh sb="19" eb="20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</si>
</sst>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,##0_ "/>
    <numFmt numFmtId="178" formatCode="0.000_ "/>
    <numFmt numFmtId="179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2" xfId="0" applyFont="1" applyBorder="1">
      <alignment vertical="center"/>
    </xf>
    <xf numFmtId="179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4</xdr:row>
      <xdr:rowOff>9526</xdr:rowOff>
    </xdr:from>
    <xdr:to>
      <xdr:col>5</xdr:col>
      <xdr:colOff>581024</xdr:colOff>
      <xdr:row>4</xdr:row>
      <xdr:rowOff>161926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8A63D4B-E59F-4144-A543-BCF87A131DFC}"/>
            </a:ext>
          </a:extLst>
        </xdr:cNvPr>
        <xdr:cNvSpPr/>
      </xdr:nvSpPr>
      <xdr:spPr>
        <a:xfrm>
          <a:off x="4362449" y="857251"/>
          <a:ext cx="428625" cy="1524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4</xdr:row>
      <xdr:rowOff>9526</xdr:rowOff>
    </xdr:from>
    <xdr:to>
      <xdr:col>5</xdr:col>
      <xdr:colOff>581024</xdr:colOff>
      <xdr:row>4</xdr:row>
      <xdr:rowOff>161926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1D4EA4F-BC53-4180-AFC5-F3FBC66E58DD}"/>
            </a:ext>
          </a:extLst>
        </xdr:cNvPr>
        <xdr:cNvSpPr/>
      </xdr:nvSpPr>
      <xdr:spPr>
        <a:xfrm>
          <a:off x="4362449" y="857251"/>
          <a:ext cx="428625" cy="1524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3832-8EC5-471D-9D2E-FC171906C96E}">
  <dimension ref="A1:C103"/>
  <sheetViews>
    <sheetView workbookViewId="0">
      <selection activeCell="D5" sqref="D5"/>
    </sheetView>
  </sheetViews>
  <sheetFormatPr defaultColWidth="9" defaultRowHeight="13.2" x14ac:dyDescent="0.45"/>
  <cols>
    <col min="1" max="2" width="12.59765625" style="3" customWidth="1"/>
    <col min="3" max="3" width="5" style="3" customWidth="1"/>
    <col min="4" max="16384" width="9" style="1"/>
  </cols>
  <sheetData>
    <row r="1" spans="1:2" ht="25.5" customHeight="1" x14ac:dyDescent="0.45">
      <c r="A1" s="4" t="s">
        <v>12</v>
      </c>
    </row>
    <row r="2" spans="1:2" x14ac:dyDescent="0.45">
      <c r="A2" s="5"/>
    </row>
    <row r="3" spans="1:2" ht="5.25" customHeight="1" x14ac:dyDescent="0.45"/>
    <row r="4" spans="1:2" x14ac:dyDescent="0.45">
      <c r="A4" s="6" t="s">
        <v>4</v>
      </c>
      <c r="B4" s="6" t="s">
        <v>11</v>
      </c>
    </row>
    <row r="5" spans="1:2" x14ac:dyDescent="0.45">
      <c r="A5" s="6">
        <v>2</v>
      </c>
      <c r="B5" s="7">
        <v>0.5</v>
      </c>
    </row>
    <row r="6" spans="1:2" x14ac:dyDescent="0.45">
      <c r="A6" s="6">
        <v>3</v>
      </c>
      <c r="B6" s="7">
        <v>0.33400000000000002</v>
      </c>
    </row>
    <row r="7" spans="1:2" x14ac:dyDescent="0.45">
      <c r="A7" s="6">
        <v>4</v>
      </c>
      <c r="B7" s="7">
        <v>0.25</v>
      </c>
    </row>
    <row r="8" spans="1:2" x14ac:dyDescent="0.45">
      <c r="A8" s="6">
        <v>5</v>
      </c>
      <c r="B8" s="7">
        <v>0.2</v>
      </c>
    </row>
    <row r="9" spans="1:2" x14ac:dyDescent="0.45">
      <c r="A9" s="6">
        <v>6</v>
      </c>
      <c r="B9" s="7">
        <v>0.16700000000000001</v>
      </c>
    </row>
    <row r="10" spans="1:2" x14ac:dyDescent="0.45">
      <c r="A10" s="6">
        <v>7</v>
      </c>
      <c r="B10" s="7">
        <v>0.14299999999999999</v>
      </c>
    </row>
    <row r="11" spans="1:2" x14ac:dyDescent="0.45">
      <c r="A11" s="6">
        <v>8</v>
      </c>
      <c r="B11" s="7">
        <v>0.125</v>
      </c>
    </row>
    <row r="12" spans="1:2" x14ac:dyDescent="0.45">
      <c r="A12" s="6">
        <v>9</v>
      </c>
      <c r="B12" s="7">
        <v>0.112</v>
      </c>
    </row>
    <row r="13" spans="1:2" x14ac:dyDescent="0.45">
      <c r="A13" s="6">
        <v>10</v>
      </c>
      <c r="B13" s="7">
        <v>0.1</v>
      </c>
    </row>
    <row r="14" spans="1:2" x14ac:dyDescent="0.45">
      <c r="A14" s="6">
        <v>11</v>
      </c>
      <c r="B14" s="7">
        <v>9.0999999999999998E-2</v>
      </c>
    </row>
    <row r="15" spans="1:2" x14ac:dyDescent="0.45">
      <c r="A15" s="6">
        <v>12</v>
      </c>
      <c r="B15" s="7">
        <v>8.4000000000000005E-2</v>
      </c>
    </row>
    <row r="16" spans="1:2" x14ac:dyDescent="0.45">
      <c r="A16" s="6">
        <v>13</v>
      </c>
      <c r="B16" s="7">
        <v>7.6999999999999999E-2</v>
      </c>
    </row>
    <row r="17" spans="1:2" x14ac:dyDescent="0.45">
      <c r="A17" s="6">
        <v>14</v>
      </c>
      <c r="B17" s="7">
        <v>7.1999999999999995E-2</v>
      </c>
    </row>
    <row r="18" spans="1:2" x14ac:dyDescent="0.45">
      <c r="A18" s="6">
        <v>15</v>
      </c>
      <c r="B18" s="7">
        <v>6.7000000000000004E-2</v>
      </c>
    </row>
    <row r="19" spans="1:2" x14ac:dyDescent="0.45">
      <c r="A19" s="6">
        <v>16</v>
      </c>
      <c r="B19" s="7">
        <v>6.3E-2</v>
      </c>
    </row>
    <row r="20" spans="1:2" x14ac:dyDescent="0.45">
      <c r="A20" s="6">
        <v>17</v>
      </c>
      <c r="B20" s="7">
        <v>5.8999999999999997E-2</v>
      </c>
    </row>
    <row r="21" spans="1:2" x14ac:dyDescent="0.45">
      <c r="A21" s="6">
        <v>18</v>
      </c>
      <c r="B21" s="7">
        <v>5.6000000000000001E-2</v>
      </c>
    </row>
    <row r="22" spans="1:2" x14ac:dyDescent="0.45">
      <c r="A22" s="6">
        <v>19</v>
      </c>
      <c r="B22" s="7">
        <v>5.2999999999999999E-2</v>
      </c>
    </row>
    <row r="23" spans="1:2" x14ac:dyDescent="0.45">
      <c r="A23" s="6">
        <v>20</v>
      </c>
      <c r="B23" s="7">
        <v>0.05</v>
      </c>
    </row>
    <row r="24" spans="1:2" x14ac:dyDescent="0.45">
      <c r="A24" s="6">
        <v>21</v>
      </c>
      <c r="B24" s="7">
        <v>4.8000000000000001E-2</v>
      </c>
    </row>
    <row r="25" spans="1:2" x14ac:dyDescent="0.45">
      <c r="A25" s="6">
        <v>22</v>
      </c>
      <c r="B25" s="7">
        <v>4.5999999999999999E-2</v>
      </c>
    </row>
    <row r="26" spans="1:2" x14ac:dyDescent="0.45">
      <c r="A26" s="6">
        <v>23</v>
      </c>
      <c r="B26" s="7">
        <v>4.3999999999999997E-2</v>
      </c>
    </row>
    <row r="27" spans="1:2" x14ac:dyDescent="0.45">
      <c r="A27" s="6">
        <v>24</v>
      </c>
      <c r="B27" s="7">
        <v>4.2000000000000003E-2</v>
      </c>
    </row>
    <row r="28" spans="1:2" x14ac:dyDescent="0.45">
      <c r="A28" s="6">
        <v>25</v>
      </c>
      <c r="B28" s="7">
        <v>0.04</v>
      </c>
    </row>
    <row r="29" spans="1:2" x14ac:dyDescent="0.45">
      <c r="A29" s="6">
        <v>26</v>
      </c>
      <c r="B29" s="7">
        <v>3.9E-2</v>
      </c>
    </row>
    <row r="30" spans="1:2" x14ac:dyDescent="0.45">
      <c r="A30" s="6">
        <v>27</v>
      </c>
      <c r="B30" s="7">
        <v>3.7999999999999999E-2</v>
      </c>
    </row>
    <row r="31" spans="1:2" x14ac:dyDescent="0.45">
      <c r="A31" s="6">
        <v>28</v>
      </c>
      <c r="B31" s="7">
        <v>3.5999999999999997E-2</v>
      </c>
    </row>
    <row r="32" spans="1:2" x14ac:dyDescent="0.45">
      <c r="A32" s="6">
        <v>29</v>
      </c>
      <c r="B32" s="7">
        <v>3.5000000000000003E-2</v>
      </c>
    </row>
    <row r="33" spans="1:2" x14ac:dyDescent="0.45">
      <c r="A33" s="6">
        <v>30</v>
      </c>
      <c r="B33" s="7">
        <v>3.4000000000000002E-2</v>
      </c>
    </row>
    <row r="34" spans="1:2" x14ac:dyDescent="0.45">
      <c r="A34" s="6">
        <v>31</v>
      </c>
      <c r="B34" s="7">
        <v>3.3000000000000002E-2</v>
      </c>
    </row>
    <row r="35" spans="1:2" x14ac:dyDescent="0.45">
      <c r="A35" s="6">
        <v>32</v>
      </c>
      <c r="B35" s="7">
        <v>3.2000000000000001E-2</v>
      </c>
    </row>
    <row r="36" spans="1:2" x14ac:dyDescent="0.45">
      <c r="A36" s="6">
        <v>33</v>
      </c>
      <c r="B36" s="7">
        <v>3.1E-2</v>
      </c>
    </row>
    <row r="37" spans="1:2" x14ac:dyDescent="0.45">
      <c r="A37" s="6">
        <v>34</v>
      </c>
      <c r="B37" s="7">
        <v>0.03</v>
      </c>
    </row>
    <row r="38" spans="1:2" x14ac:dyDescent="0.45">
      <c r="A38" s="6">
        <v>35</v>
      </c>
      <c r="B38" s="7">
        <v>2.9000000000000001E-2</v>
      </c>
    </row>
    <row r="39" spans="1:2" x14ac:dyDescent="0.45">
      <c r="A39" s="6">
        <v>36</v>
      </c>
      <c r="B39" s="7">
        <v>2.8000000000000001E-2</v>
      </c>
    </row>
    <row r="40" spans="1:2" x14ac:dyDescent="0.45">
      <c r="A40" s="6">
        <v>37</v>
      </c>
      <c r="B40" s="7">
        <v>2.8000000000000001E-2</v>
      </c>
    </row>
    <row r="41" spans="1:2" x14ac:dyDescent="0.45">
      <c r="A41" s="6">
        <v>38</v>
      </c>
      <c r="B41" s="7">
        <v>2.7E-2</v>
      </c>
    </row>
    <row r="42" spans="1:2" x14ac:dyDescent="0.45">
      <c r="A42" s="6">
        <v>39</v>
      </c>
      <c r="B42" s="7">
        <v>2.5999999999999999E-2</v>
      </c>
    </row>
    <row r="43" spans="1:2" x14ac:dyDescent="0.45">
      <c r="A43" s="6">
        <v>40</v>
      </c>
      <c r="B43" s="7">
        <v>2.5000000000000001E-2</v>
      </c>
    </row>
    <row r="44" spans="1:2" x14ac:dyDescent="0.45">
      <c r="A44" s="6">
        <v>41</v>
      </c>
      <c r="B44" s="7">
        <v>2.5000000000000001E-2</v>
      </c>
    </row>
    <row r="45" spans="1:2" x14ac:dyDescent="0.45">
      <c r="A45" s="6">
        <v>42</v>
      </c>
      <c r="B45" s="7">
        <v>2.4E-2</v>
      </c>
    </row>
    <row r="46" spans="1:2" x14ac:dyDescent="0.45">
      <c r="A46" s="6">
        <v>43</v>
      </c>
      <c r="B46" s="7">
        <v>2.4E-2</v>
      </c>
    </row>
    <row r="47" spans="1:2" x14ac:dyDescent="0.45">
      <c r="A47" s="6">
        <v>44</v>
      </c>
      <c r="B47" s="7">
        <v>2.3E-2</v>
      </c>
    </row>
    <row r="48" spans="1:2" x14ac:dyDescent="0.45">
      <c r="A48" s="6">
        <v>45</v>
      </c>
      <c r="B48" s="7">
        <v>2.3E-2</v>
      </c>
    </row>
    <row r="49" spans="1:2" x14ac:dyDescent="0.45">
      <c r="A49" s="6">
        <v>46</v>
      </c>
      <c r="B49" s="7">
        <v>2.1999999999999999E-2</v>
      </c>
    </row>
    <row r="50" spans="1:2" x14ac:dyDescent="0.45">
      <c r="A50" s="6">
        <v>47</v>
      </c>
      <c r="B50" s="7">
        <v>2.1999999999999999E-2</v>
      </c>
    </row>
    <row r="51" spans="1:2" x14ac:dyDescent="0.45">
      <c r="A51" s="6">
        <v>48</v>
      </c>
      <c r="B51" s="7">
        <v>2.1000000000000001E-2</v>
      </c>
    </row>
    <row r="52" spans="1:2" x14ac:dyDescent="0.45">
      <c r="A52" s="6">
        <v>49</v>
      </c>
      <c r="B52" s="7">
        <v>2.1000000000000001E-2</v>
      </c>
    </row>
    <row r="53" spans="1:2" x14ac:dyDescent="0.45">
      <c r="A53" s="6">
        <v>50</v>
      </c>
      <c r="B53" s="7">
        <v>0.2</v>
      </c>
    </row>
    <row r="54" spans="1:2" x14ac:dyDescent="0.45">
      <c r="A54" s="6">
        <v>51</v>
      </c>
      <c r="B54" s="7">
        <f>ROUNDUP(1/A54,3)</f>
        <v>0.02</v>
      </c>
    </row>
    <row r="55" spans="1:2" x14ac:dyDescent="0.45">
      <c r="A55" s="6">
        <v>52</v>
      </c>
      <c r="B55" s="7">
        <f t="shared" ref="B55:B103" si="0">ROUNDUP(1/A55,3)</f>
        <v>0.02</v>
      </c>
    </row>
    <row r="56" spans="1:2" x14ac:dyDescent="0.45">
      <c r="A56" s="6">
        <v>53</v>
      </c>
      <c r="B56" s="7">
        <f t="shared" si="0"/>
        <v>1.9E-2</v>
      </c>
    </row>
    <row r="57" spans="1:2" x14ac:dyDescent="0.45">
      <c r="A57" s="6">
        <v>54</v>
      </c>
      <c r="B57" s="7">
        <f t="shared" si="0"/>
        <v>1.9E-2</v>
      </c>
    </row>
    <row r="58" spans="1:2" x14ac:dyDescent="0.45">
      <c r="A58" s="6">
        <v>55</v>
      </c>
      <c r="B58" s="7">
        <f t="shared" si="0"/>
        <v>1.9E-2</v>
      </c>
    </row>
    <row r="59" spans="1:2" x14ac:dyDescent="0.45">
      <c r="A59" s="6">
        <v>56</v>
      </c>
      <c r="B59" s="7">
        <f t="shared" si="0"/>
        <v>1.8000000000000002E-2</v>
      </c>
    </row>
    <row r="60" spans="1:2" x14ac:dyDescent="0.45">
      <c r="A60" s="6">
        <v>57</v>
      </c>
      <c r="B60" s="7">
        <f t="shared" si="0"/>
        <v>1.8000000000000002E-2</v>
      </c>
    </row>
    <row r="61" spans="1:2" x14ac:dyDescent="0.45">
      <c r="A61" s="6">
        <v>58</v>
      </c>
      <c r="B61" s="7">
        <f t="shared" si="0"/>
        <v>1.8000000000000002E-2</v>
      </c>
    </row>
    <row r="62" spans="1:2" x14ac:dyDescent="0.45">
      <c r="A62" s="6">
        <v>59</v>
      </c>
      <c r="B62" s="7">
        <f t="shared" si="0"/>
        <v>1.7000000000000001E-2</v>
      </c>
    </row>
    <row r="63" spans="1:2" x14ac:dyDescent="0.45">
      <c r="A63" s="6">
        <v>60</v>
      </c>
      <c r="B63" s="7">
        <f t="shared" si="0"/>
        <v>1.7000000000000001E-2</v>
      </c>
    </row>
    <row r="64" spans="1:2" x14ac:dyDescent="0.45">
      <c r="A64" s="6">
        <v>61</v>
      </c>
      <c r="B64" s="7">
        <f t="shared" si="0"/>
        <v>1.7000000000000001E-2</v>
      </c>
    </row>
    <row r="65" spans="1:2" x14ac:dyDescent="0.45">
      <c r="A65" s="6">
        <v>62</v>
      </c>
      <c r="B65" s="7">
        <f t="shared" si="0"/>
        <v>1.7000000000000001E-2</v>
      </c>
    </row>
    <row r="66" spans="1:2" x14ac:dyDescent="0.45">
      <c r="A66" s="6">
        <v>63</v>
      </c>
      <c r="B66" s="7">
        <f t="shared" si="0"/>
        <v>1.6E-2</v>
      </c>
    </row>
    <row r="67" spans="1:2" x14ac:dyDescent="0.45">
      <c r="A67" s="6">
        <v>64</v>
      </c>
      <c r="B67" s="7">
        <f t="shared" si="0"/>
        <v>1.6E-2</v>
      </c>
    </row>
    <row r="68" spans="1:2" x14ac:dyDescent="0.45">
      <c r="A68" s="6">
        <v>65</v>
      </c>
      <c r="B68" s="7">
        <f t="shared" si="0"/>
        <v>1.6E-2</v>
      </c>
    </row>
    <row r="69" spans="1:2" x14ac:dyDescent="0.45">
      <c r="A69" s="6">
        <v>66</v>
      </c>
      <c r="B69" s="7">
        <f t="shared" si="0"/>
        <v>1.6E-2</v>
      </c>
    </row>
    <row r="70" spans="1:2" x14ac:dyDescent="0.45">
      <c r="A70" s="6">
        <v>67</v>
      </c>
      <c r="B70" s="7">
        <f t="shared" si="0"/>
        <v>1.4999999999999999E-2</v>
      </c>
    </row>
    <row r="71" spans="1:2" x14ac:dyDescent="0.45">
      <c r="A71" s="6">
        <v>68</v>
      </c>
      <c r="B71" s="7">
        <f t="shared" si="0"/>
        <v>1.4999999999999999E-2</v>
      </c>
    </row>
    <row r="72" spans="1:2" x14ac:dyDescent="0.45">
      <c r="A72" s="6">
        <v>69</v>
      </c>
      <c r="B72" s="7">
        <f t="shared" si="0"/>
        <v>1.4999999999999999E-2</v>
      </c>
    </row>
    <row r="73" spans="1:2" x14ac:dyDescent="0.45">
      <c r="A73" s="6">
        <v>70</v>
      </c>
      <c r="B73" s="7">
        <f t="shared" si="0"/>
        <v>1.4999999999999999E-2</v>
      </c>
    </row>
    <row r="74" spans="1:2" x14ac:dyDescent="0.45">
      <c r="A74" s="6">
        <v>71</v>
      </c>
      <c r="B74" s="7">
        <f t="shared" si="0"/>
        <v>1.4999999999999999E-2</v>
      </c>
    </row>
    <row r="75" spans="1:2" x14ac:dyDescent="0.45">
      <c r="A75" s="6">
        <v>72</v>
      </c>
      <c r="B75" s="7">
        <f t="shared" si="0"/>
        <v>1.3999999999999999E-2</v>
      </c>
    </row>
    <row r="76" spans="1:2" x14ac:dyDescent="0.45">
      <c r="A76" s="6">
        <v>73</v>
      </c>
      <c r="B76" s="7">
        <f t="shared" si="0"/>
        <v>1.3999999999999999E-2</v>
      </c>
    </row>
    <row r="77" spans="1:2" x14ac:dyDescent="0.45">
      <c r="A77" s="6">
        <v>74</v>
      </c>
      <c r="B77" s="7">
        <f t="shared" si="0"/>
        <v>1.3999999999999999E-2</v>
      </c>
    </row>
    <row r="78" spans="1:2" x14ac:dyDescent="0.45">
      <c r="A78" s="6">
        <v>75</v>
      </c>
      <c r="B78" s="7">
        <f t="shared" si="0"/>
        <v>1.3999999999999999E-2</v>
      </c>
    </row>
    <row r="79" spans="1:2" x14ac:dyDescent="0.45">
      <c r="A79" s="6">
        <v>76</v>
      </c>
      <c r="B79" s="7">
        <f t="shared" si="0"/>
        <v>1.3999999999999999E-2</v>
      </c>
    </row>
    <row r="80" spans="1:2" x14ac:dyDescent="0.45">
      <c r="A80" s="6">
        <v>77</v>
      </c>
      <c r="B80" s="7">
        <f t="shared" si="0"/>
        <v>1.3000000000000001E-2</v>
      </c>
    </row>
    <row r="81" spans="1:2" x14ac:dyDescent="0.45">
      <c r="A81" s="6">
        <v>78</v>
      </c>
      <c r="B81" s="7">
        <f t="shared" si="0"/>
        <v>1.3000000000000001E-2</v>
      </c>
    </row>
    <row r="82" spans="1:2" x14ac:dyDescent="0.45">
      <c r="A82" s="6">
        <v>79</v>
      </c>
      <c r="B82" s="7">
        <f t="shared" si="0"/>
        <v>1.3000000000000001E-2</v>
      </c>
    </row>
    <row r="83" spans="1:2" x14ac:dyDescent="0.45">
      <c r="A83" s="6">
        <v>80</v>
      </c>
      <c r="B83" s="7">
        <f t="shared" si="0"/>
        <v>1.3000000000000001E-2</v>
      </c>
    </row>
    <row r="84" spans="1:2" x14ac:dyDescent="0.45">
      <c r="A84" s="6">
        <v>81</v>
      </c>
      <c r="B84" s="7">
        <f t="shared" si="0"/>
        <v>1.3000000000000001E-2</v>
      </c>
    </row>
    <row r="85" spans="1:2" x14ac:dyDescent="0.45">
      <c r="A85" s="6">
        <v>82</v>
      </c>
      <c r="B85" s="7">
        <f t="shared" si="0"/>
        <v>1.3000000000000001E-2</v>
      </c>
    </row>
    <row r="86" spans="1:2" x14ac:dyDescent="0.45">
      <c r="A86" s="6">
        <v>83</v>
      </c>
      <c r="B86" s="7">
        <f t="shared" si="0"/>
        <v>1.3000000000000001E-2</v>
      </c>
    </row>
    <row r="87" spans="1:2" x14ac:dyDescent="0.45">
      <c r="A87" s="6">
        <v>84</v>
      </c>
      <c r="B87" s="7">
        <f t="shared" si="0"/>
        <v>1.2E-2</v>
      </c>
    </row>
    <row r="88" spans="1:2" x14ac:dyDescent="0.45">
      <c r="A88" s="6">
        <v>85</v>
      </c>
      <c r="B88" s="7">
        <f t="shared" si="0"/>
        <v>1.2E-2</v>
      </c>
    </row>
    <row r="89" spans="1:2" x14ac:dyDescent="0.45">
      <c r="A89" s="6">
        <v>86</v>
      </c>
      <c r="B89" s="7">
        <f t="shared" si="0"/>
        <v>1.2E-2</v>
      </c>
    </row>
    <row r="90" spans="1:2" x14ac:dyDescent="0.45">
      <c r="A90" s="6">
        <v>87</v>
      </c>
      <c r="B90" s="7">
        <f t="shared" si="0"/>
        <v>1.2E-2</v>
      </c>
    </row>
    <row r="91" spans="1:2" x14ac:dyDescent="0.45">
      <c r="A91" s="6">
        <v>88</v>
      </c>
      <c r="B91" s="7">
        <f t="shared" si="0"/>
        <v>1.2E-2</v>
      </c>
    </row>
    <row r="92" spans="1:2" x14ac:dyDescent="0.45">
      <c r="A92" s="6">
        <v>89</v>
      </c>
      <c r="B92" s="7">
        <f t="shared" si="0"/>
        <v>1.2E-2</v>
      </c>
    </row>
    <row r="93" spans="1:2" x14ac:dyDescent="0.45">
      <c r="A93" s="6">
        <v>90</v>
      </c>
      <c r="B93" s="7">
        <f t="shared" si="0"/>
        <v>1.2E-2</v>
      </c>
    </row>
    <row r="94" spans="1:2" x14ac:dyDescent="0.45">
      <c r="A94" s="6">
        <v>91</v>
      </c>
      <c r="B94" s="7">
        <f t="shared" si="0"/>
        <v>1.0999999999999999E-2</v>
      </c>
    </row>
    <row r="95" spans="1:2" x14ac:dyDescent="0.45">
      <c r="A95" s="6">
        <v>92</v>
      </c>
      <c r="B95" s="7">
        <f t="shared" si="0"/>
        <v>1.0999999999999999E-2</v>
      </c>
    </row>
    <row r="96" spans="1:2" x14ac:dyDescent="0.45">
      <c r="A96" s="6">
        <v>93</v>
      </c>
      <c r="B96" s="7">
        <f t="shared" si="0"/>
        <v>1.0999999999999999E-2</v>
      </c>
    </row>
    <row r="97" spans="1:2" x14ac:dyDescent="0.45">
      <c r="A97" s="6">
        <v>94</v>
      </c>
      <c r="B97" s="7">
        <f t="shared" si="0"/>
        <v>1.0999999999999999E-2</v>
      </c>
    </row>
    <row r="98" spans="1:2" x14ac:dyDescent="0.45">
      <c r="A98" s="6">
        <v>95</v>
      </c>
      <c r="B98" s="7">
        <f t="shared" si="0"/>
        <v>1.0999999999999999E-2</v>
      </c>
    </row>
    <row r="99" spans="1:2" x14ac:dyDescent="0.45">
      <c r="A99" s="6">
        <v>96</v>
      </c>
      <c r="B99" s="7">
        <f t="shared" si="0"/>
        <v>1.0999999999999999E-2</v>
      </c>
    </row>
    <row r="100" spans="1:2" x14ac:dyDescent="0.45">
      <c r="A100" s="6">
        <v>97</v>
      </c>
      <c r="B100" s="7">
        <f t="shared" si="0"/>
        <v>1.0999999999999999E-2</v>
      </c>
    </row>
    <row r="101" spans="1:2" x14ac:dyDescent="0.45">
      <c r="A101" s="6">
        <v>98</v>
      </c>
      <c r="B101" s="7">
        <f t="shared" si="0"/>
        <v>1.0999999999999999E-2</v>
      </c>
    </row>
    <row r="102" spans="1:2" x14ac:dyDescent="0.45">
      <c r="A102" s="6">
        <v>99</v>
      </c>
      <c r="B102" s="7">
        <f t="shared" si="0"/>
        <v>1.0999999999999999E-2</v>
      </c>
    </row>
    <row r="103" spans="1:2" x14ac:dyDescent="0.45">
      <c r="A103" s="6">
        <v>100</v>
      </c>
      <c r="B103" s="7">
        <f t="shared" si="0"/>
        <v>0.01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1C3E-93DC-4799-BC45-15BF477F88B3}">
  <sheetPr>
    <tabColor rgb="FFFFFF00"/>
  </sheetPr>
  <dimension ref="A1:F319"/>
  <sheetViews>
    <sheetView tabSelected="1" workbookViewId="0">
      <selection activeCell="C3" sqref="C3:D3"/>
    </sheetView>
  </sheetViews>
  <sheetFormatPr defaultColWidth="9" defaultRowHeight="13.2" x14ac:dyDescent="0.45"/>
  <cols>
    <col min="1" max="1" width="7.69921875" style="1" customWidth="1"/>
    <col min="2" max="3" width="15.59765625" style="1" customWidth="1"/>
    <col min="4" max="4" width="5.59765625" style="1" customWidth="1"/>
    <col min="5" max="5" width="10.59765625" style="1" customWidth="1"/>
    <col min="6" max="6" width="13.59765625" style="1" customWidth="1"/>
    <col min="7" max="16384" width="9" style="1"/>
  </cols>
  <sheetData>
    <row r="1" spans="1:6" ht="26.25" customHeight="1" x14ac:dyDescent="0.45">
      <c r="A1" s="2" t="s">
        <v>22</v>
      </c>
      <c r="B1" s="2"/>
    </row>
    <row r="2" spans="1:6" x14ac:dyDescent="0.45">
      <c r="F2" s="1" t="s">
        <v>18</v>
      </c>
    </row>
    <row r="3" spans="1:6" x14ac:dyDescent="0.45">
      <c r="A3" s="18" t="s">
        <v>0</v>
      </c>
      <c r="B3" s="19"/>
      <c r="C3" s="20"/>
      <c r="D3" s="20"/>
      <c r="F3" s="1" t="s">
        <v>19</v>
      </c>
    </row>
    <row r="4" spans="1:6" x14ac:dyDescent="0.45">
      <c r="A4" s="18" t="s">
        <v>3</v>
      </c>
      <c r="B4" s="19"/>
      <c r="C4" s="21" t="s">
        <v>6</v>
      </c>
      <c r="D4" s="21"/>
      <c r="F4" s="1" t="s">
        <v>20</v>
      </c>
    </row>
    <row r="5" spans="1:6" x14ac:dyDescent="0.45">
      <c r="A5" s="18" t="s">
        <v>1</v>
      </c>
      <c r="B5" s="19"/>
      <c r="C5" s="22"/>
      <c r="D5" s="23"/>
      <c r="F5" s="1" t="s">
        <v>24</v>
      </c>
    </row>
    <row r="6" spans="1:6" x14ac:dyDescent="0.45">
      <c r="A6" s="18" t="s">
        <v>2</v>
      </c>
      <c r="B6" s="19"/>
      <c r="C6" s="16"/>
      <c r="D6" s="10" t="s">
        <v>8</v>
      </c>
    </row>
    <row r="7" spans="1:6" x14ac:dyDescent="0.45">
      <c r="A7" s="18" t="s">
        <v>4</v>
      </c>
      <c r="B7" s="19"/>
      <c r="C7" s="9"/>
      <c r="D7" s="10" t="s">
        <v>10</v>
      </c>
    </row>
    <row r="8" spans="1:6" x14ac:dyDescent="0.45">
      <c r="A8" s="18" t="s">
        <v>7</v>
      </c>
      <c r="B8" s="19"/>
      <c r="C8" s="8" t="str">
        <f>IFERROR(VLOOKUP(C7,定額法の償却率!A5:B103,2,FALSE),"")</f>
        <v/>
      </c>
      <c r="D8" s="10"/>
    </row>
    <row r="9" spans="1:6" x14ac:dyDescent="0.45">
      <c r="A9" s="18" t="s">
        <v>5</v>
      </c>
      <c r="B9" s="19"/>
      <c r="C9" s="9"/>
      <c r="D9" s="10" t="s">
        <v>9</v>
      </c>
    </row>
    <row r="12" spans="1:6" x14ac:dyDescent="0.45">
      <c r="A12" s="6" t="s">
        <v>13</v>
      </c>
      <c r="B12" s="6" t="s">
        <v>14</v>
      </c>
      <c r="C12" s="6" t="s">
        <v>15</v>
      </c>
      <c r="D12" s="21" t="s">
        <v>16</v>
      </c>
      <c r="E12" s="21"/>
    </row>
    <row r="13" spans="1:6" x14ac:dyDescent="0.45">
      <c r="A13" s="14" t="str">
        <f>IF(ISNUMBER(B13),1,"")</f>
        <v/>
      </c>
      <c r="B13" s="15" t="str">
        <f>IF(C6="","",C6)</f>
        <v/>
      </c>
      <c r="C13" s="15" t="e">
        <f>IF(C9=12,ROUNDUP(C6*C8,0),ROUNDUP(C6*C8/12*C9,0))</f>
        <v>#VALUE!</v>
      </c>
      <c r="D13" s="17" t="str">
        <f>IFERROR(B13-C13,"")</f>
        <v/>
      </c>
      <c r="E13" s="17"/>
    </row>
    <row r="14" spans="1:6" x14ac:dyDescent="0.45">
      <c r="A14" s="14" t="str">
        <f>IF(ISNUMBER(B14),2,"")</f>
        <v/>
      </c>
      <c r="B14" s="15" t="str">
        <f>IF(D13=1,"",D13)</f>
        <v/>
      </c>
      <c r="C14" s="15" t="str">
        <f t="shared" ref="C14:C18" si="0">IF(B14="","",IF(B14&lt;=ROUNDUP($C$6*$C$8,0),B14-1,ROUNDUP($C$6*$C$8,0)))</f>
        <v/>
      </c>
      <c r="D14" s="17" t="str">
        <f t="shared" ref="D14:D18" si="1">IFERROR(B14-C14,"")</f>
        <v/>
      </c>
      <c r="E14" s="17"/>
    </row>
    <row r="15" spans="1:6" x14ac:dyDescent="0.45">
      <c r="A15" s="14" t="str">
        <f>IF(ISNUMBER(B15),3,"")</f>
        <v/>
      </c>
      <c r="B15" s="15" t="str">
        <f t="shared" ref="B15:B18" si="2">IF(D14=1,"",D14)</f>
        <v/>
      </c>
      <c r="C15" s="15" t="str">
        <f t="shared" si="0"/>
        <v/>
      </c>
      <c r="D15" s="17" t="str">
        <f t="shared" si="1"/>
        <v/>
      </c>
      <c r="E15" s="17"/>
    </row>
    <row r="16" spans="1:6" x14ac:dyDescent="0.45">
      <c r="A16" s="14" t="str">
        <f>IF(ISNUMBER(B16),4,"")</f>
        <v/>
      </c>
      <c r="B16" s="15" t="str">
        <f t="shared" si="2"/>
        <v/>
      </c>
      <c r="C16" s="15" t="str">
        <f t="shared" si="0"/>
        <v/>
      </c>
      <c r="D16" s="17" t="str">
        <f t="shared" si="1"/>
        <v/>
      </c>
      <c r="E16" s="17"/>
    </row>
    <row r="17" spans="1:5" x14ac:dyDescent="0.45">
      <c r="A17" s="14" t="str">
        <f>IF(ISNUMBER(B17),5,"")</f>
        <v/>
      </c>
      <c r="B17" s="15" t="str">
        <f t="shared" si="2"/>
        <v/>
      </c>
      <c r="C17" s="15" t="str">
        <f t="shared" si="0"/>
        <v/>
      </c>
      <c r="D17" s="17" t="str">
        <f t="shared" si="1"/>
        <v/>
      </c>
      <c r="E17" s="17"/>
    </row>
    <row r="18" spans="1:5" x14ac:dyDescent="0.45">
      <c r="A18" s="14" t="str">
        <f>IF(ISNUMBER(B18),6,"")</f>
        <v/>
      </c>
      <c r="B18" s="15" t="str">
        <f t="shared" si="2"/>
        <v/>
      </c>
      <c r="C18" s="15" t="str">
        <f t="shared" si="0"/>
        <v/>
      </c>
      <c r="D18" s="17" t="str">
        <f t="shared" si="1"/>
        <v/>
      </c>
      <c r="E18" s="17"/>
    </row>
    <row r="19" spans="1:5" x14ac:dyDescent="0.45">
      <c r="A19" s="14" t="str">
        <f>IF(ISNUMBER(B19),7,"")</f>
        <v/>
      </c>
      <c r="B19" s="15" t="str">
        <f>IF(D18=1,"",D18)</f>
        <v/>
      </c>
      <c r="C19" s="15" t="str">
        <f>IF(B19="","",IF(B19&lt;=ROUNDUP($C$6*$C$8,0),B19-1,ROUNDUP($C$6*$C$8,0)))</f>
        <v/>
      </c>
      <c r="D19" s="17" t="str">
        <f>IFERROR(B19-C19,"")</f>
        <v/>
      </c>
      <c r="E19" s="17"/>
    </row>
    <row r="20" spans="1:5" x14ac:dyDescent="0.45">
      <c r="A20" s="14" t="str">
        <f>IF(ISNUMBER(B20),8,"")</f>
        <v/>
      </c>
      <c r="B20" s="15" t="str">
        <f t="shared" ref="B20:B83" si="3">IF(D19=1,"",D19)</f>
        <v/>
      </c>
      <c r="C20" s="15" t="str">
        <f t="shared" ref="C20:C83" si="4">IF(B20="","",IF(B20&lt;=ROUNDUP($C$6*$C$8,0),B20-1,ROUNDUP($C$6*$C$8,0)))</f>
        <v/>
      </c>
      <c r="D20" s="17" t="str">
        <f t="shared" ref="D20:D83" si="5">IFERROR(B20-C20,"")</f>
        <v/>
      </c>
      <c r="E20" s="17"/>
    </row>
    <row r="21" spans="1:5" x14ac:dyDescent="0.45">
      <c r="A21" s="14" t="str">
        <f>IF(ISNUMBER(B21),9,"")</f>
        <v/>
      </c>
      <c r="B21" s="15" t="str">
        <f t="shared" si="3"/>
        <v/>
      </c>
      <c r="C21" s="15" t="str">
        <f t="shared" si="4"/>
        <v/>
      </c>
      <c r="D21" s="17" t="str">
        <f t="shared" si="5"/>
        <v/>
      </c>
      <c r="E21" s="17"/>
    </row>
    <row r="22" spans="1:5" x14ac:dyDescent="0.45">
      <c r="A22" s="14" t="str">
        <f>IF(ISNUMBER(B22),10,"")</f>
        <v/>
      </c>
      <c r="B22" s="15" t="str">
        <f t="shared" si="3"/>
        <v/>
      </c>
      <c r="C22" s="15" t="str">
        <f t="shared" si="4"/>
        <v/>
      </c>
      <c r="D22" s="17" t="str">
        <f t="shared" si="5"/>
        <v/>
      </c>
      <c r="E22" s="17"/>
    </row>
    <row r="23" spans="1:5" x14ac:dyDescent="0.45">
      <c r="A23" s="14" t="str">
        <f>IF(ISNUMBER(B23),11,"")</f>
        <v/>
      </c>
      <c r="B23" s="15" t="str">
        <f t="shared" si="3"/>
        <v/>
      </c>
      <c r="C23" s="15" t="str">
        <f t="shared" si="4"/>
        <v/>
      </c>
      <c r="D23" s="17" t="str">
        <f t="shared" si="5"/>
        <v/>
      </c>
      <c r="E23" s="17"/>
    </row>
    <row r="24" spans="1:5" x14ac:dyDescent="0.45">
      <c r="A24" s="14" t="str">
        <f>IF(ISNUMBER(B24),12,"")</f>
        <v/>
      </c>
      <c r="B24" s="15" t="str">
        <f t="shared" si="3"/>
        <v/>
      </c>
      <c r="C24" s="15" t="str">
        <f t="shared" si="4"/>
        <v/>
      </c>
      <c r="D24" s="17" t="str">
        <f t="shared" si="5"/>
        <v/>
      </c>
      <c r="E24" s="17"/>
    </row>
    <row r="25" spans="1:5" x14ac:dyDescent="0.45">
      <c r="A25" s="14" t="str">
        <f>IF(ISNUMBER(B25),13,"")</f>
        <v/>
      </c>
      <c r="B25" s="15" t="str">
        <f t="shared" si="3"/>
        <v/>
      </c>
      <c r="C25" s="15" t="str">
        <f t="shared" si="4"/>
        <v/>
      </c>
      <c r="D25" s="17" t="str">
        <f t="shared" si="5"/>
        <v/>
      </c>
      <c r="E25" s="17"/>
    </row>
    <row r="26" spans="1:5" x14ac:dyDescent="0.45">
      <c r="A26" s="14" t="str">
        <f>IF(ISNUMBER(B26),14,"")</f>
        <v/>
      </c>
      <c r="B26" s="15" t="str">
        <f t="shared" si="3"/>
        <v/>
      </c>
      <c r="C26" s="15" t="str">
        <f t="shared" si="4"/>
        <v/>
      </c>
      <c r="D26" s="17" t="str">
        <f t="shared" si="5"/>
        <v/>
      </c>
      <c r="E26" s="17"/>
    </row>
    <row r="27" spans="1:5" x14ac:dyDescent="0.45">
      <c r="A27" s="14" t="str">
        <f>IF(ISNUMBER(B27),15,"")</f>
        <v/>
      </c>
      <c r="B27" s="15" t="str">
        <f t="shared" si="3"/>
        <v/>
      </c>
      <c r="C27" s="15" t="str">
        <f t="shared" si="4"/>
        <v/>
      </c>
      <c r="D27" s="17" t="str">
        <f t="shared" si="5"/>
        <v/>
      </c>
      <c r="E27" s="17"/>
    </row>
    <row r="28" spans="1:5" x14ac:dyDescent="0.45">
      <c r="A28" s="14" t="str">
        <f>IF(ISNUMBER(B28),16,"")</f>
        <v/>
      </c>
      <c r="B28" s="15" t="str">
        <f t="shared" si="3"/>
        <v/>
      </c>
      <c r="C28" s="15" t="str">
        <f t="shared" si="4"/>
        <v/>
      </c>
      <c r="D28" s="17" t="str">
        <f t="shared" si="5"/>
        <v/>
      </c>
      <c r="E28" s="17"/>
    </row>
    <row r="29" spans="1:5" x14ac:dyDescent="0.45">
      <c r="A29" s="14" t="str">
        <f>IF(ISNUMBER(B29),17,"")</f>
        <v/>
      </c>
      <c r="B29" s="15" t="str">
        <f t="shared" si="3"/>
        <v/>
      </c>
      <c r="C29" s="15" t="str">
        <f t="shared" si="4"/>
        <v/>
      </c>
      <c r="D29" s="17" t="str">
        <f t="shared" si="5"/>
        <v/>
      </c>
      <c r="E29" s="17"/>
    </row>
    <row r="30" spans="1:5" x14ac:dyDescent="0.45">
      <c r="A30" s="14" t="str">
        <f>IF(ISNUMBER(B30),18,"")</f>
        <v/>
      </c>
      <c r="B30" s="15" t="str">
        <f t="shared" si="3"/>
        <v/>
      </c>
      <c r="C30" s="15" t="str">
        <f t="shared" si="4"/>
        <v/>
      </c>
      <c r="D30" s="17" t="str">
        <f t="shared" si="5"/>
        <v/>
      </c>
      <c r="E30" s="17"/>
    </row>
    <row r="31" spans="1:5" x14ac:dyDescent="0.45">
      <c r="A31" s="14" t="str">
        <f>IF(ISNUMBER(B31),19,"")</f>
        <v/>
      </c>
      <c r="B31" s="15" t="str">
        <f t="shared" si="3"/>
        <v/>
      </c>
      <c r="C31" s="15" t="str">
        <f t="shared" si="4"/>
        <v/>
      </c>
      <c r="D31" s="17" t="str">
        <f t="shared" si="5"/>
        <v/>
      </c>
      <c r="E31" s="17"/>
    </row>
    <row r="32" spans="1:5" x14ac:dyDescent="0.45">
      <c r="A32" s="14" t="str">
        <f>IF(ISNUMBER(B32),20,"")</f>
        <v/>
      </c>
      <c r="B32" s="15" t="str">
        <f t="shared" si="3"/>
        <v/>
      </c>
      <c r="C32" s="15" t="str">
        <f t="shared" si="4"/>
        <v/>
      </c>
      <c r="D32" s="17" t="str">
        <f t="shared" si="5"/>
        <v/>
      </c>
      <c r="E32" s="17"/>
    </row>
    <row r="33" spans="1:5" x14ac:dyDescent="0.45">
      <c r="A33" s="14" t="str">
        <f>IF(ISNUMBER(B33),21,"")</f>
        <v/>
      </c>
      <c r="B33" s="15" t="str">
        <f t="shared" si="3"/>
        <v/>
      </c>
      <c r="C33" s="15" t="str">
        <f t="shared" si="4"/>
        <v/>
      </c>
      <c r="D33" s="17" t="str">
        <f t="shared" si="5"/>
        <v/>
      </c>
      <c r="E33" s="17"/>
    </row>
    <row r="34" spans="1:5" x14ac:dyDescent="0.45">
      <c r="A34" s="14" t="str">
        <f>IF(ISNUMBER(B34),22,"")</f>
        <v/>
      </c>
      <c r="B34" s="15" t="str">
        <f t="shared" si="3"/>
        <v/>
      </c>
      <c r="C34" s="15" t="str">
        <f t="shared" si="4"/>
        <v/>
      </c>
      <c r="D34" s="17" t="str">
        <f t="shared" si="5"/>
        <v/>
      </c>
      <c r="E34" s="17"/>
    </row>
    <row r="35" spans="1:5" x14ac:dyDescent="0.45">
      <c r="A35" s="14" t="str">
        <f>IF(ISNUMBER(B35),23,"")</f>
        <v/>
      </c>
      <c r="B35" s="15" t="str">
        <f t="shared" si="3"/>
        <v/>
      </c>
      <c r="C35" s="15" t="str">
        <f t="shared" si="4"/>
        <v/>
      </c>
      <c r="D35" s="17" t="str">
        <f t="shared" si="5"/>
        <v/>
      </c>
      <c r="E35" s="17"/>
    </row>
    <row r="36" spans="1:5" x14ac:dyDescent="0.45">
      <c r="A36" s="14" t="str">
        <f>IF(ISNUMBER(B36),24,"")</f>
        <v/>
      </c>
      <c r="B36" s="15" t="str">
        <f t="shared" si="3"/>
        <v/>
      </c>
      <c r="C36" s="15" t="str">
        <f t="shared" si="4"/>
        <v/>
      </c>
      <c r="D36" s="17" t="str">
        <f t="shared" si="5"/>
        <v/>
      </c>
      <c r="E36" s="17"/>
    </row>
    <row r="37" spans="1:5" x14ac:dyDescent="0.45">
      <c r="A37" s="14" t="str">
        <f>IF(ISNUMBER(B37),25,"")</f>
        <v/>
      </c>
      <c r="B37" s="15" t="str">
        <f t="shared" si="3"/>
        <v/>
      </c>
      <c r="C37" s="15" t="str">
        <f t="shared" si="4"/>
        <v/>
      </c>
      <c r="D37" s="17" t="str">
        <f t="shared" si="5"/>
        <v/>
      </c>
      <c r="E37" s="17"/>
    </row>
    <row r="38" spans="1:5" x14ac:dyDescent="0.45">
      <c r="A38" s="14" t="str">
        <f>IF(ISNUMBER(B38),26,"")</f>
        <v/>
      </c>
      <c r="B38" s="15" t="str">
        <f t="shared" si="3"/>
        <v/>
      </c>
      <c r="C38" s="15" t="str">
        <f t="shared" si="4"/>
        <v/>
      </c>
      <c r="D38" s="17" t="str">
        <f t="shared" si="5"/>
        <v/>
      </c>
      <c r="E38" s="17"/>
    </row>
    <row r="39" spans="1:5" x14ac:dyDescent="0.45">
      <c r="A39" s="14" t="str">
        <f>IF(ISNUMBER(B39),27,"")</f>
        <v/>
      </c>
      <c r="B39" s="15" t="str">
        <f t="shared" si="3"/>
        <v/>
      </c>
      <c r="C39" s="15" t="str">
        <f t="shared" si="4"/>
        <v/>
      </c>
      <c r="D39" s="17" t="str">
        <f t="shared" si="5"/>
        <v/>
      </c>
      <c r="E39" s="17"/>
    </row>
    <row r="40" spans="1:5" x14ac:dyDescent="0.45">
      <c r="A40" s="14" t="str">
        <f>IF(ISNUMBER(B40),28,"")</f>
        <v/>
      </c>
      <c r="B40" s="15" t="str">
        <f t="shared" si="3"/>
        <v/>
      </c>
      <c r="C40" s="15" t="str">
        <f t="shared" si="4"/>
        <v/>
      </c>
      <c r="D40" s="17" t="str">
        <f t="shared" si="5"/>
        <v/>
      </c>
      <c r="E40" s="17"/>
    </row>
    <row r="41" spans="1:5" x14ac:dyDescent="0.45">
      <c r="A41" s="14" t="str">
        <f>IF(ISNUMBER(B41),29,"")</f>
        <v/>
      </c>
      <c r="B41" s="15" t="str">
        <f t="shared" si="3"/>
        <v/>
      </c>
      <c r="C41" s="15" t="str">
        <f t="shared" si="4"/>
        <v/>
      </c>
      <c r="D41" s="17" t="str">
        <f t="shared" si="5"/>
        <v/>
      </c>
      <c r="E41" s="17"/>
    </row>
    <row r="42" spans="1:5" x14ac:dyDescent="0.45">
      <c r="A42" s="14" t="str">
        <f>IF(ISNUMBER(B42),30,"")</f>
        <v/>
      </c>
      <c r="B42" s="15" t="str">
        <f t="shared" si="3"/>
        <v/>
      </c>
      <c r="C42" s="15" t="str">
        <f t="shared" si="4"/>
        <v/>
      </c>
      <c r="D42" s="17" t="str">
        <f t="shared" si="5"/>
        <v/>
      </c>
      <c r="E42" s="17"/>
    </row>
    <row r="43" spans="1:5" x14ac:dyDescent="0.45">
      <c r="A43" s="14" t="str">
        <f>IF(ISNUMBER(B43),31,"")</f>
        <v/>
      </c>
      <c r="B43" s="15" t="str">
        <f t="shared" si="3"/>
        <v/>
      </c>
      <c r="C43" s="15" t="str">
        <f t="shared" si="4"/>
        <v/>
      </c>
      <c r="D43" s="17" t="str">
        <f t="shared" si="5"/>
        <v/>
      </c>
      <c r="E43" s="17"/>
    </row>
    <row r="44" spans="1:5" x14ac:dyDescent="0.45">
      <c r="A44" s="14" t="str">
        <f>IF(ISNUMBER(B44),32,"")</f>
        <v/>
      </c>
      <c r="B44" s="15" t="str">
        <f t="shared" si="3"/>
        <v/>
      </c>
      <c r="C44" s="15" t="str">
        <f t="shared" si="4"/>
        <v/>
      </c>
      <c r="D44" s="17" t="str">
        <f t="shared" si="5"/>
        <v/>
      </c>
      <c r="E44" s="17"/>
    </row>
    <row r="45" spans="1:5" x14ac:dyDescent="0.45">
      <c r="A45" s="14" t="str">
        <f>IF(ISNUMBER(B45),33,"")</f>
        <v/>
      </c>
      <c r="B45" s="15" t="str">
        <f t="shared" si="3"/>
        <v/>
      </c>
      <c r="C45" s="15" t="str">
        <f t="shared" si="4"/>
        <v/>
      </c>
      <c r="D45" s="17" t="str">
        <f t="shared" si="5"/>
        <v/>
      </c>
      <c r="E45" s="17"/>
    </row>
    <row r="46" spans="1:5" x14ac:dyDescent="0.45">
      <c r="A46" s="14" t="str">
        <f>IF(ISNUMBER(B46),34,"")</f>
        <v/>
      </c>
      <c r="B46" s="15" t="str">
        <f t="shared" si="3"/>
        <v/>
      </c>
      <c r="C46" s="15" t="str">
        <f t="shared" si="4"/>
        <v/>
      </c>
      <c r="D46" s="17" t="str">
        <f t="shared" si="5"/>
        <v/>
      </c>
      <c r="E46" s="17"/>
    </row>
    <row r="47" spans="1:5" x14ac:dyDescent="0.45">
      <c r="A47" s="14" t="str">
        <f>IF(ISNUMBER(B47),35,"")</f>
        <v/>
      </c>
      <c r="B47" s="15" t="str">
        <f t="shared" si="3"/>
        <v/>
      </c>
      <c r="C47" s="15" t="str">
        <f t="shared" si="4"/>
        <v/>
      </c>
      <c r="D47" s="17" t="str">
        <f t="shared" si="5"/>
        <v/>
      </c>
      <c r="E47" s="17"/>
    </row>
    <row r="48" spans="1:5" x14ac:dyDescent="0.45">
      <c r="A48" s="14" t="str">
        <f>IF(ISNUMBER(B48),36,"")</f>
        <v/>
      </c>
      <c r="B48" s="15" t="str">
        <f t="shared" si="3"/>
        <v/>
      </c>
      <c r="C48" s="15" t="str">
        <f t="shared" si="4"/>
        <v/>
      </c>
      <c r="D48" s="17" t="str">
        <f t="shared" si="5"/>
        <v/>
      </c>
      <c r="E48" s="17"/>
    </row>
    <row r="49" spans="1:5" x14ac:dyDescent="0.45">
      <c r="A49" s="14" t="str">
        <f>IF(ISNUMBER(B49),37,"")</f>
        <v/>
      </c>
      <c r="B49" s="15" t="str">
        <f t="shared" si="3"/>
        <v/>
      </c>
      <c r="C49" s="15" t="str">
        <f t="shared" si="4"/>
        <v/>
      </c>
      <c r="D49" s="17" t="str">
        <f t="shared" si="5"/>
        <v/>
      </c>
      <c r="E49" s="17"/>
    </row>
    <row r="50" spans="1:5" x14ac:dyDescent="0.45">
      <c r="A50" s="14" t="str">
        <f>IF(ISNUMBER(B50),38,"")</f>
        <v/>
      </c>
      <c r="B50" s="15" t="str">
        <f t="shared" si="3"/>
        <v/>
      </c>
      <c r="C50" s="15" t="str">
        <f t="shared" si="4"/>
        <v/>
      </c>
      <c r="D50" s="17" t="str">
        <f t="shared" si="5"/>
        <v/>
      </c>
      <c r="E50" s="17"/>
    </row>
    <row r="51" spans="1:5" x14ac:dyDescent="0.45">
      <c r="A51" s="14" t="str">
        <f>IF(ISNUMBER(B51),39,"")</f>
        <v/>
      </c>
      <c r="B51" s="15" t="str">
        <f t="shared" si="3"/>
        <v/>
      </c>
      <c r="C51" s="15" t="str">
        <f t="shared" si="4"/>
        <v/>
      </c>
      <c r="D51" s="17" t="str">
        <f t="shared" si="5"/>
        <v/>
      </c>
      <c r="E51" s="17"/>
    </row>
    <row r="52" spans="1:5" x14ac:dyDescent="0.45">
      <c r="A52" s="14" t="str">
        <f>IF(ISNUMBER(B52),40,"")</f>
        <v/>
      </c>
      <c r="B52" s="15" t="str">
        <f t="shared" si="3"/>
        <v/>
      </c>
      <c r="C52" s="15" t="str">
        <f t="shared" si="4"/>
        <v/>
      </c>
      <c r="D52" s="17" t="str">
        <f t="shared" si="5"/>
        <v/>
      </c>
      <c r="E52" s="17"/>
    </row>
    <row r="53" spans="1:5" x14ac:dyDescent="0.45">
      <c r="A53" s="14" t="str">
        <f>IF(ISNUMBER(B53),41,"")</f>
        <v/>
      </c>
      <c r="B53" s="15" t="str">
        <f t="shared" si="3"/>
        <v/>
      </c>
      <c r="C53" s="15" t="str">
        <f t="shared" si="4"/>
        <v/>
      </c>
      <c r="D53" s="17" t="str">
        <f t="shared" si="5"/>
        <v/>
      </c>
      <c r="E53" s="17"/>
    </row>
    <row r="54" spans="1:5" x14ac:dyDescent="0.45">
      <c r="A54" s="14" t="str">
        <f>IF(ISNUMBER(B54),42,"")</f>
        <v/>
      </c>
      <c r="B54" s="15" t="str">
        <f t="shared" si="3"/>
        <v/>
      </c>
      <c r="C54" s="15" t="str">
        <f t="shared" si="4"/>
        <v/>
      </c>
      <c r="D54" s="17" t="str">
        <f t="shared" si="5"/>
        <v/>
      </c>
      <c r="E54" s="17"/>
    </row>
    <row r="55" spans="1:5" x14ac:dyDescent="0.45">
      <c r="A55" s="14" t="str">
        <f>IF(ISNUMBER(B55),43,"")</f>
        <v/>
      </c>
      <c r="B55" s="15" t="str">
        <f t="shared" si="3"/>
        <v/>
      </c>
      <c r="C55" s="15" t="str">
        <f t="shared" si="4"/>
        <v/>
      </c>
      <c r="D55" s="17" t="str">
        <f t="shared" si="5"/>
        <v/>
      </c>
      <c r="E55" s="17"/>
    </row>
    <row r="56" spans="1:5" x14ac:dyDescent="0.45">
      <c r="A56" s="14" t="str">
        <f>IF(ISNUMBER(B56),44,"")</f>
        <v/>
      </c>
      <c r="B56" s="15" t="str">
        <f t="shared" si="3"/>
        <v/>
      </c>
      <c r="C56" s="15" t="str">
        <f t="shared" si="4"/>
        <v/>
      </c>
      <c r="D56" s="17" t="str">
        <f t="shared" si="5"/>
        <v/>
      </c>
      <c r="E56" s="17"/>
    </row>
    <row r="57" spans="1:5" x14ac:dyDescent="0.45">
      <c r="A57" s="14" t="str">
        <f>IF(ISNUMBER(B57),45,"")</f>
        <v/>
      </c>
      <c r="B57" s="15" t="str">
        <f t="shared" si="3"/>
        <v/>
      </c>
      <c r="C57" s="15" t="str">
        <f t="shared" si="4"/>
        <v/>
      </c>
      <c r="D57" s="17" t="str">
        <f t="shared" si="5"/>
        <v/>
      </c>
      <c r="E57" s="17"/>
    </row>
    <row r="58" spans="1:5" x14ac:dyDescent="0.45">
      <c r="A58" s="14" t="str">
        <f>IF(ISNUMBER(B58),46,"")</f>
        <v/>
      </c>
      <c r="B58" s="15" t="str">
        <f t="shared" si="3"/>
        <v/>
      </c>
      <c r="C58" s="15" t="str">
        <f t="shared" si="4"/>
        <v/>
      </c>
      <c r="D58" s="17" t="str">
        <f t="shared" si="5"/>
        <v/>
      </c>
      <c r="E58" s="17"/>
    </row>
    <row r="59" spans="1:5" x14ac:dyDescent="0.45">
      <c r="A59" s="14" t="str">
        <f>IF(ISNUMBER(B59),47,"")</f>
        <v/>
      </c>
      <c r="B59" s="15" t="str">
        <f t="shared" si="3"/>
        <v/>
      </c>
      <c r="C59" s="15" t="str">
        <f t="shared" si="4"/>
        <v/>
      </c>
      <c r="D59" s="17" t="str">
        <f t="shared" si="5"/>
        <v/>
      </c>
      <c r="E59" s="17"/>
    </row>
    <row r="60" spans="1:5" x14ac:dyDescent="0.45">
      <c r="A60" s="14" t="str">
        <f>IF(ISNUMBER(B60),48,"")</f>
        <v/>
      </c>
      <c r="B60" s="15" t="str">
        <f t="shared" si="3"/>
        <v/>
      </c>
      <c r="C60" s="15" t="str">
        <f t="shared" si="4"/>
        <v/>
      </c>
      <c r="D60" s="17" t="str">
        <f t="shared" si="5"/>
        <v/>
      </c>
      <c r="E60" s="17"/>
    </row>
    <row r="61" spans="1:5" x14ac:dyDescent="0.45">
      <c r="A61" s="14" t="str">
        <f>IF(ISNUMBER(B61),49,"")</f>
        <v/>
      </c>
      <c r="B61" s="15" t="str">
        <f t="shared" si="3"/>
        <v/>
      </c>
      <c r="C61" s="15" t="str">
        <f t="shared" si="4"/>
        <v/>
      </c>
      <c r="D61" s="17" t="str">
        <f t="shared" si="5"/>
        <v/>
      </c>
      <c r="E61" s="17"/>
    </row>
    <row r="62" spans="1:5" x14ac:dyDescent="0.45">
      <c r="A62" s="14" t="str">
        <f>IF(ISNUMBER(B62),50,"")</f>
        <v/>
      </c>
      <c r="B62" s="15" t="str">
        <f t="shared" si="3"/>
        <v/>
      </c>
      <c r="C62" s="15" t="str">
        <f t="shared" si="4"/>
        <v/>
      </c>
      <c r="D62" s="17" t="str">
        <f t="shared" si="5"/>
        <v/>
      </c>
      <c r="E62" s="17"/>
    </row>
    <row r="63" spans="1:5" x14ac:dyDescent="0.45">
      <c r="A63" s="14" t="str">
        <f>IF(ISNUMBER(B63),51,"")</f>
        <v/>
      </c>
      <c r="B63" s="15" t="str">
        <f t="shared" si="3"/>
        <v/>
      </c>
      <c r="C63" s="15" t="str">
        <f t="shared" si="4"/>
        <v/>
      </c>
      <c r="D63" s="17" t="str">
        <f t="shared" si="5"/>
        <v/>
      </c>
      <c r="E63" s="17"/>
    </row>
    <row r="64" spans="1:5" x14ac:dyDescent="0.45">
      <c r="A64" s="14" t="str">
        <f>IF(ISNUMBER(B64),52,"")</f>
        <v/>
      </c>
      <c r="B64" s="15" t="str">
        <f t="shared" si="3"/>
        <v/>
      </c>
      <c r="C64" s="15" t="str">
        <f t="shared" si="4"/>
        <v/>
      </c>
      <c r="D64" s="17" t="str">
        <f t="shared" si="5"/>
        <v/>
      </c>
      <c r="E64" s="17"/>
    </row>
    <row r="65" spans="1:5" x14ac:dyDescent="0.45">
      <c r="A65" s="14" t="str">
        <f>IF(ISNUMBER(B65),53,"")</f>
        <v/>
      </c>
      <c r="B65" s="15" t="str">
        <f t="shared" si="3"/>
        <v/>
      </c>
      <c r="C65" s="15" t="str">
        <f t="shared" si="4"/>
        <v/>
      </c>
      <c r="D65" s="17" t="str">
        <f t="shared" si="5"/>
        <v/>
      </c>
      <c r="E65" s="17"/>
    </row>
    <row r="66" spans="1:5" x14ac:dyDescent="0.45">
      <c r="A66" s="14" t="str">
        <f>IF(ISNUMBER(B66),54,"")</f>
        <v/>
      </c>
      <c r="B66" s="15" t="str">
        <f t="shared" si="3"/>
        <v/>
      </c>
      <c r="C66" s="15" t="str">
        <f t="shared" si="4"/>
        <v/>
      </c>
      <c r="D66" s="17" t="str">
        <f t="shared" si="5"/>
        <v/>
      </c>
      <c r="E66" s="17"/>
    </row>
    <row r="67" spans="1:5" x14ac:dyDescent="0.45">
      <c r="A67" s="14" t="str">
        <f>IF(ISNUMBER(B67),55,"")</f>
        <v/>
      </c>
      <c r="B67" s="15" t="str">
        <f t="shared" si="3"/>
        <v/>
      </c>
      <c r="C67" s="15" t="str">
        <f t="shared" si="4"/>
        <v/>
      </c>
      <c r="D67" s="17" t="str">
        <f t="shared" si="5"/>
        <v/>
      </c>
      <c r="E67" s="17"/>
    </row>
    <row r="68" spans="1:5" x14ac:dyDescent="0.45">
      <c r="A68" s="14" t="str">
        <f>IF(ISNUMBER(B68),56,"")</f>
        <v/>
      </c>
      <c r="B68" s="15" t="str">
        <f t="shared" si="3"/>
        <v/>
      </c>
      <c r="C68" s="15" t="str">
        <f t="shared" si="4"/>
        <v/>
      </c>
      <c r="D68" s="17" t="str">
        <f t="shared" si="5"/>
        <v/>
      </c>
      <c r="E68" s="17"/>
    </row>
    <row r="69" spans="1:5" x14ac:dyDescent="0.45">
      <c r="A69" s="14" t="str">
        <f>IF(ISNUMBER(B69),57,"")</f>
        <v/>
      </c>
      <c r="B69" s="15" t="str">
        <f t="shared" si="3"/>
        <v/>
      </c>
      <c r="C69" s="15" t="str">
        <f t="shared" si="4"/>
        <v/>
      </c>
      <c r="D69" s="17" t="str">
        <f t="shared" si="5"/>
        <v/>
      </c>
      <c r="E69" s="17"/>
    </row>
    <row r="70" spans="1:5" x14ac:dyDescent="0.45">
      <c r="A70" s="14" t="str">
        <f>IF(ISNUMBER(B70),58,"")</f>
        <v/>
      </c>
      <c r="B70" s="15" t="str">
        <f t="shared" si="3"/>
        <v/>
      </c>
      <c r="C70" s="15" t="str">
        <f t="shared" si="4"/>
        <v/>
      </c>
      <c r="D70" s="17" t="str">
        <f t="shared" si="5"/>
        <v/>
      </c>
      <c r="E70" s="17"/>
    </row>
    <row r="71" spans="1:5" x14ac:dyDescent="0.45">
      <c r="A71" s="14" t="str">
        <f>IF(ISNUMBER(B71),59,"")</f>
        <v/>
      </c>
      <c r="B71" s="15" t="str">
        <f t="shared" si="3"/>
        <v/>
      </c>
      <c r="C71" s="15" t="str">
        <f t="shared" si="4"/>
        <v/>
      </c>
      <c r="D71" s="17" t="str">
        <f t="shared" si="5"/>
        <v/>
      </c>
      <c r="E71" s="17"/>
    </row>
    <row r="72" spans="1:5" x14ac:dyDescent="0.45">
      <c r="A72" s="14" t="str">
        <f>IF(ISNUMBER(B72),60,"")</f>
        <v/>
      </c>
      <c r="B72" s="15" t="str">
        <f t="shared" si="3"/>
        <v/>
      </c>
      <c r="C72" s="15" t="str">
        <f t="shared" si="4"/>
        <v/>
      </c>
      <c r="D72" s="17" t="str">
        <f t="shared" si="5"/>
        <v/>
      </c>
      <c r="E72" s="17"/>
    </row>
    <row r="73" spans="1:5" x14ac:dyDescent="0.45">
      <c r="A73" s="14" t="str">
        <f>IF(ISNUMBER(B73),61,"")</f>
        <v/>
      </c>
      <c r="B73" s="15" t="str">
        <f t="shared" si="3"/>
        <v/>
      </c>
      <c r="C73" s="15" t="str">
        <f t="shared" si="4"/>
        <v/>
      </c>
      <c r="D73" s="17" t="str">
        <f t="shared" si="5"/>
        <v/>
      </c>
      <c r="E73" s="17"/>
    </row>
    <row r="74" spans="1:5" x14ac:dyDescent="0.45">
      <c r="A74" s="14" t="str">
        <f>IF(ISNUMBER(B74),62,"")</f>
        <v/>
      </c>
      <c r="B74" s="15" t="str">
        <f t="shared" si="3"/>
        <v/>
      </c>
      <c r="C74" s="15" t="str">
        <f t="shared" si="4"/>
        <v/>
      </c>
      <c r="D74" s="17" t="str">
        <f t="shared" si="5"/>
        <v/>
      </c>
      <c r="E74" s="17"/>
    </row>
    <row r="75" spans="1:5" x14ac:dyDescent="0.45">
      <c r="A75" s="14" t="str">
        <f>IF(ISNUMBER(B75),63,"")</f>
        <v/>
      </c>
      <c r="B75" s="15" t="str">
        <f t="shared" si="3"/>
        <v/>
      </c>
      <c r="C75" s="15" t="str">
        <f t="shared" si="4"/>
        <v/>
      </c>
      <c r="D75" s="17" t="str">
        <f t="shared" si="5"/>
        <v/>
      </c>
      <c r="E75" s="17"/>
    </row>
    <row r="76" spans="1:5" x14ac:dyDescent="0.45">
      <c r="A76" s="14" t="str">
        <f>IF(ISNUMBER(B76),64,"")</f>
        <v/>
      </c>
      <c r="B76" s="15" t="str">
        <f t="shared" si="3"/>
        <v/>
      </c>
      <c r="C76" s="15" t="str">
        <f t="shared" si="4"/>
        <v/>
      </c>
      <c r="D76" s="17" t="str">
        <f t="shared" si="5"/>
        <v/>
      </c>
      <c r="E76" s="17"/>
    </row>
    <row r="77" spans="1:5" x14ac:dyDescent="0.45">
      <c r="A77" s="14" t="str">
        <f>IF(ISNUMBER(B77),65,"")</f>
        <v/>
      </c>
      <c r="B77" s="15" t="str">
        <f t="shared" si="3"/>
        <v/>
      </c>
      <c r="C77" s="15" t="str">
        <f t="shared" si="4"/>
        <v/>
      </c>
      <c r="D77" s="17" t="str">
        <f t="shared" si="5"/>
        <v/>
      </c>
      <c r="E77" s="17"/>
    </row>
    <row r="78" spans="1:5" x14ac:dyDescent="0.45">
      <c r="A78" s="14" t="str">
        <f>IF(ISNUMBER(B78),66,"")</f>
        <v/>
      </c>
      <c r="B78" s="15" t="str">
        <f t="shared" si="3"/>
        <v/>
      </c>
      <c r="C78" s="15" t="str">
        <f t="shared" si="4"/>
        <v/>
      </c>
      <c r="D78" s="17" t="str">
        <f t="shared" si="5"/>
        <v/>
      </c>
      <c r="E78" s="17"/>
    </row>
    <row r="79" spans="1:5" x14ac:dyDescent="0.45">
      <c r="A79" s="14" t="str">
        <f>IF(ISNUMBER(B79),67,"")</f>
        <v/>
      </c>
      <c r="B79" s="15" t="str">
        <f t="shared" si="3"/>
        <v/>
      </c>
      <c r="C79" s="15" t="str">
        <f t="shared" si="4"/>
        <v/>
      </c>
      <c r="D79" s="17" t="str">
        <f t="shared" si="5"/>
        <v/>
      </c>
      <c r="E79" s="17"/>
    </row>
    <row r="80" spans="1:5" x14ac:dyDescent="0.45">
      <c r="A80" s="14" t="str">
        <f>IF(ISNUMBER(B80),68,"")</f>
        <v/>
      </c>
      <c r="B80" s="15" t="str">
        <f t="shared" si="3"/>
        <v/>
      </c>
      <c r="C80" s="15" t="str">
        <f t="shared" si="4"/>
        <v/>
      </c>
      <c r="D80" s="17" t="str">
        <f t="shared" si="5"/>
        <v/>
      </c>
      <c r="E80" s="17"/>
    </row>
    <row r="81" spans="1:5" x14ac:dyDescent="0.45">
      <c r="A81" s="14" t="str">
        <f>IF(ISNUMBER(B81),69,"")</f>
        <v/>
      </c>
      <c r="B81" s="15" t="str">
        <f t="shared" si="3"/>
        <v/>
      </c>
      <c r="C81" s="15" t="str">
        <f t="shared" si="4"/>
        <v/>
      </c>
      <c r="D81" s="17" t="str">
        <f t="shared" si="5"/>
        <v/>
      </c>
      <c r="E81" s="17"/>
    </row>
    <row r="82" spans="1:5" x14ac:dyDescent="0.45">
      <c r="A82" s="14" t="str">
        <f>IF(ISNUMBER(B82),70,"")</f>
        <v/>
      </c>
      <c r="B82" s="15" t="str">
        <f t="shared" si="3"/>
        <v/>
      </c>
      <c r="C82" s="15" t="str">
        <f t="shared" si="4"/>
        <v/>
      </c>
      <c r="D82" s="17" t="str">
        <f t="shared" si="5"/>
        <v/>
      </c>
      <c r="E82" s="17"/>
    </row>
    <row r="83" spans="1:5" x14ac:dyDescent="0.45">
      <c r="A83" s="14" t="str">
        <f>IF(ISNUMBER(B83),71,"")</f>
        <v/>
      </c>
      <c r="B83" s="15" t="str">
        <f t="shared" si="3"/>
        <v/>
      </c>
      <c r="C83" s="15" t="str">
        <f t="shared" si="4"/>
        <v/>
      </c>
      <c r="D83" s="17" t="str">
        <f t="shared" si="5"/>
        <v/>
      </c>
      <c r="E83" s="17"/>
    </row>
    <row r="84" spans="1:5" x14ac:dyDescent="0.45">
      <c r="A84" s="14" t="str">
        <f>IF(ISNUMBER(B84),72,"")</f>
        <v/>
      </c>
      <c r="B84" s="15" t="str">
        <f t="shared" ref="B84:B112" si="6">IF(D83=1,"",D83)</f>
        <v/>
      </c>
      <c r="C84" s="15" t="str">
        <f t="shared" ref="C84:C113" si="7">IF(B84="","",IF(B84&lt;=ROUNDUP($C$6*$C$8,0),B84-1,ROUNDUP($C$6*$C$8,0)))</f>
        <v/>
      </c>
      <c r="D84" s="17" t="str">
        <f t="shared" ref="D84:D112" si="8">IFERROR(B84-C84,"")</f>
        <v/>
      </c>
      <c r="E84" s="17"/>
    </row>
    <row r="85" spans="1:5" x14ac:dyDescent="0.45">
      <c r="A85" s="14" t="str">
        <f>IF(ISNUMBER(B85),73,"")</f>
        <v/>
      </c>
      <c r="B85" s="15" t="str">
        <f t="shared" si="6"/>
        <v/>
      </c>
      <c r="C85" s="15" t="str">
        <f t="shared" si="7"/>
        <v/>
      </c>
      <c r="D85" s="17" t="str">
        <f t="shared" si="8"/>
        <v/>
      </c>
      <c r="E85" s="17"/>
    </row>
    <row r="86" spans="1:5" x14ac:dyDescent="0.45">
      <c r="A86" s="14" t="str">
        <f>IF(ISNUMBER(B86),74,"")</f>
        <v/>
      </c>
      <c r="B86" s="15" t="str">
        <f t="shared" si="6"/>
        <v/>
      </c>
      <c r="C86" s="15" t="str">
        <f t="shared" si="7"/>
        <v/>
      </c>
      <c r="D86" s="17" t="str">
        <f t="shared" si="8"/>
        <v/>
      </c>
      <c r="E86" s="17"/>
    </row>
    <row r="87" spans="1:5" x14ac:dyDescent="0.45">
      <c r="A87" s="14" t="str">
        <f>IF(ISNUMBER(B87),75,"")</f>
        <v/>
      </c>
      <c r="B87" s="15" t="str">
        <f t="shared" si="6"/>
        <v/>
      </c>
      <c r="C87" s="15" t="str">
        <f t="shared" si="7"/>
        <v/>
      </c>
      <c r="D87" s="17" t="str">
        <f t="shared" si="8"/>
        <v/>
      </c>
      <c r="E87" s="17"/>
    </row>
    <row r="88" spans="1:5" x14ac:dyDescent="0.45">
      <c r="A88" s="14" t="str">
        <f>IF(ISNUMBER(B88),76,"")</f>
        <v/>
      </c>
      <c r="B88" s="15" t="str">
        <f t="shared" si="6"/>
        <v/>
      </c>
      <c r="C88" s="15" t="str">
        <f t="shared" si="7"/>
        <v/>
      </c>
      <c r="D88" s="17" t="str">
        <f t="shared" si="8"/>
        <v/>
      </c>
      <c r="E88" s="17"/>
    </row>
    <row r="89" spans="1:5" x14ac:dyDescent="0.45">
      <c r="A89" s="14" t="str">
        <f>IF(ISNUMBER(B89),77,"")</f>
        <v/>
      </c>
      <c r="B89" s="15" t="str">
        <f t="shared" si="6"/>
        <v/>
      </c>
      <c r="C89" s="15" t="str">
        <f t="shared" si="7"/>
        <v/>
      </c>
      <c r="D89" s="17" t="str">
        <f t="shared" si="8"/>
        <v/>
      </c>
      <c r="E89" s="17"/>
    </row>
    <row r="90" spans="1:5" x14ac:dyDescent="0.45">
      <c r="A90" s="14" t="str">
        <f>IF(ISNUMBER(B90),78,"")</f>
        <v/>
      </c>
      <c r="B90" s="15" t="str">
        <f t="shared" si="6"/>
        <v/>
      </c>
      <c r="C90" s="15" t="str">
        <f t="shared" si="7"/>
        <v/>
      </c>
      <c r="D90" s="17" t="str">
        <f t="shared" si="8"/>
        <v/>
      </c>
      <c r="E90" s="17"/>
    </row>
    <row r="91" spans="1:5" x14ac:dyDescent="0.45">
      <c r="A91" s="14" t="str">
        <f>IF(ISNUMBER(B91),79,"")</f>
        <v/>
      </c>
      <c r="B91" s="15" t="str">
        <f t="shared" si="6"/>
        <v/>
      </c>
      <c r="C91" s="15" t="str">
        <f t="shared" si="7"/>
        <v/>
      </c>
      <c r="D91" s="17" t="str">
        <f t="shared" si="8"/>
        <v/>
      </c>
      <c r="E91" s="17"/>
    </row>
    <row r="92" spans="1:5" x14ac:dyDescent="0.45">
      <c r="A92" s="14" t="str">
        <f>IF(ISNUMBER(B92),80,"")</f>
        <v/>
      </c>
      <c r="B92" s="15" t="str">
        <f t="shared" si="6"/>
        <v/>
      </c>
      <c r="C92" s="15" t="str">
        <f t="shared" si="7"/>
        <v/>
      </c>
      <c r="D92" s="17" t="str">
        <f t="shared" si="8"/>
        <v/>
      </c>
      <c r="E92" s="17"/>
    </row>
    <row r="93" spans="1:5" x14ac:dyDescent="0.45">
      <c r="A93" s="14" t="str">
        <f>IF(ISNUMBER(B93),81,"")</f>
        <v/>
      </c>
      <c r="B93" s="15" t="str">
        <f t="shared" si="6"/>
        <v/>
      </c>
      <c r="C93" s="15" t="str">
        <f t="shared" si="7"/>
        <v/>
      </c>
      <c r="D93" s="17" t="str">
        <f t="shared" si="8"/>
        <v/>
      </c>
      <c r="E93" s="17"/>
    </row>
    <row r="94" spans="1:5" x14ac:dyDescent="0.45">
      <c r="A94" s="14" t="str">
        <f>IF(ISNUMBER(B94),82,"")</f>
        <v/>
      </c>
      <c r="B94" s="15" t="str">
        <f t="shared" si="6"/>
        <v/>
      </c>
      <c r="C94" s="15" t="str">
        <f t="shared" si="7"/>
        <v/>
      </c>
      <c r="D94" s="17" t="str">
        <f t="shared" si="8"/>
        <v/>
      </c>
      <c r="E94" s="17"/>
    </row>
    <row r="95" spans="1:5" x14ac:dyDescent="0.45">
      <c r="A95" s="14" t="str">
        <f>IF(ISNUMBER(B95),83,"")</f>
        <v/>
      </c>
      <c r="B95" s="15" t="str">
        <f t="shared" si="6"/>
        <v/>
      </c>
      <c r="C95" s="15" t="str">
        <f t="shared" si="7"/>
        <v/>
      </c>
      <c r="D95" s="17" t="str">
        <f t="shared" si="8"/>
        <v/>
      </c>
      <c r="E95" s="17"/>
    </row>
    <row r="96" spans="1:5" x14ac:dyDescent="0.45">
      <c r="A96" s="14" t="str">
        <f>IF(ISNUMBER(B96),84,"")</f>
        <v/>
      </c>
      <c r="B96" s="15" t="str">
        <f t="shared" si="6"/>
        <v/>
      </c>
      <c r="C96" s="15" t="str">
        <f t="shared" si="7"/>
        <v/>
      </c>
      <c r="D96" s="17" t="str">
        <f t="shared" si="8"/>
        <v/>
      </c>
      <c r="E96" s="17"/>
    </row>
    <row r="97" spans="1:5" x14ac:dyDescent="0.45">
      <c r="A97" s="14" t="str">
        <f>IF(ISNUMBER(B97),85,"")</f>
        <v/>
      </c>
      <c r="B97" s="15" t="str">
        <f t="shared" si="6"/>
        <v/>
      </c>
      <c r="C97" s="15" t="str">
        <f t="shared" si="7"/>
        <v/>
      </c>
      <c r="D97" s="17" t="str">
        <f t="shared" si="8"/>
        <v/>
      </c>
      <c r="E97" s="17"/>
    </row>
    <row r="98" spans="1:5" x14ac:dyDescent="0.45">
      <c r="A98" s="14" t="str">
        <f>IF(ISNUMBER(B98),86,"")</f>
        <v/>
      </c>
      <c r="B98" s="15" t="str">
        <f t="shared" si="6"/>
        <v/>
      </c>
      <c r="C98" s="15" t="str">
        <f t="shared" si="7"/>
        <v/>
      </c>
      <c r="D98" s="17" t="str">
        <f t="shared" si="8"/>
        <v/>
      </c>
      <c r="E98" s="17"/>
    </row>
    <row r="99" spans="1:5" x14ac:dyDescent="0.45">
      <c r="A99" s="14" t="str">
        <f>IF(ISNUMBER(B99),87,"")</f>
        <v/>
      </c>
      <c r="B99" s="15" t="str">
        <f t="shared" si="6"/>
        <v/>
      </c>
      <c r="C99" s="15" t="str">
        <f t="shared" si="7"/>
        <v/>
      </c>
      <c r="D99" s="17" t="str">
        <f t="shared" si="8"/>
        <v/>
      </c>
      <c r="E99" s="17"/>
    </row>
    <row r="100" spans="1:5" x14ac:dyDescent="0.45">
      <c r="A100" s="14" t="str">
        <f>IF(ISNUMBER(B100),88,"")</f>
        <v/>
      </c>
      <c r="B100" s="15" t="str">
        <f t="shared" si="6"/>
        <v/>
      </c>
      <c r="C100" s="15" t="str">
        <f t="shared" si="7"/>
        <v/>
      </c>
      <c r="D100" s="17" t="str">
        <f t="shared" si="8"/>
        <v/>
      </c>
      <c r="E100" s="17"/>
    </row>
    <row r="101" spans="1:5" x14ac:dyDescent="0.45">
      <c r="A101" s="14" t="str">
        <f>IF(ISNUMBER(B101),89,"")</f>
        <v/>
      </c>
      <c r="B101" s="15" t="str">
        <f t="shared" si="6"/>
        <v/>
      </c>
      <c r="C101" s="15" t="str">
        <f t="shared" si="7"/>
        <v/>
      </c>
      <c r="D101" s="17" t="str">
        <f t="shared" si="8"/>
        <v/>
      </c>
      <c r="E101" s="17"/>
    </row>
    <row r="102" spans="1:5" x14ac:dyDescent="0.45">
      <c r="A102" s="14" t="str">
        <f>IF(ISNUMBER(B102),90,"")</f>
        <v/>
      </c>
      <c r="B102" s="15" t="str">
        <f t="shared" si="6"/>
        <v/>
      </c>
      <c r="C102" s="15" t="str">
        <f t="shared" si="7"/>
        <v/>
      </c>
      <c r="D102" s="17" t="str">
        <f t="shared" si="8"/>
        <v/>
      </c>
      <c r="E102" s="17"/>
    </row>
    <row r="103" spans="1:5" x14ac:dyDescent="0.45">
      <c r="A103" s="14" t="str">
        <f>IF(ISNUMBER(B103),91,"")</f>
        <v/>
      </c>
      <c r="B103" s="15" t="str">
        <f t="shared" si="6"/>
        <v/>
      </c>
      <c r="C103" s="15" t="str">
        <f t="shared" si="7"/>
        <v/>
      </c>
      <c r="D103" s="17" t="str">
        <f t="shared" si="8"/>
        <v/>
      </c>
      <c r="E103" s="17"/>
    </row>
    <row r="104" spans="1:5" x14ac:dyDescent="0.45">
      <c r="A104" s="14" t="str">
        <f>IF(ISNUMBER(B104),92,"")</f>
        <v/>
      </c>
      <c r="B104" s="15" t="str">
        <f t="shared" si="6"/>
        <v/>
      </c>
      <c r="C104" s="15" t="str">
        <f t="shared" si="7"/>
        <v/>
      </c>
      <c r="D104" s="17" t="str">
        <f t="shared" si="8"/>
        <v/>
      </c>
      <c r="E104" s="17"/>
    </row>
    <row r="105" spans="1:5" x14ac:dyDescent="0.45">
      <c r="A105" s="14" t="str">
        <f>IF(ISNUMBER(B105),93,"")</f>
        <v/>
      </c>
      <c r="B105" s="15" t="str">
        <f t="shared" si="6"/>
        <v/>
      </c>
      <c r="C105" s="15" t="str">
        <f t="shared" si="7"/>
        <v/>
      </c>
      <c r="D105" s="17" t="str">
        <f t="shared" si="8"/>
        <v/>
      </c>
      <c r="E105" s="17"/>
    </row>
    <row r="106" spans="1:5" x14ac:dyDescent="0.45">
      <c r="A106" s="14" t="str">
        <f>IF(ISNUMBER(B106),94,"")</f>
        <v/>
      </c>
      <c r="B106" s="15" t="str">
        <f t="shared" si="6"/>
        <v/>
      </c>
      <c r="C106" s="15" t="str">
        <f t="shared" si="7"/>
        <v/>
      </c>
      <c r="D106" s="17" t="str">
        <f t="shared" si="8"/>
        <v/>
      </c>
      <c r="E106" s="17"/>
    </row>
    <row r="107" spans="1:5" x14ac:dyDescent="0.45">
      <c r="A107" s="14" t="str">
        <f>IF(ISNUMBER(B107),95,"")</f>
        <v/>
      </c>
      <c r="B107" s="15" t="str">
        <f t="shared" si="6"/>
        <v/>
      </c>
      <c r="C107" s="15" t="str">
        <f t="shared" si="7"/>
        <v/>
      </c>
      <c r="D107" s="17" t="str">
        <f t="shared" si="8"/>
        <v/>
      </c>
      <c r="E107" s="17"/>
    </row>
    <row r="108" spans="1:5" x14ac:dyDescent="0.45">
      <c r="A108" s="14" t="str">
        <f>IF(ISNUMBER(B108),96,"")</f>
        <v/>
      </c>
      <c r="B108" s="15" t="str">
        <f t="shared" si="6"/>
        <v/>
      </c>
      <c r="C108" s="15" t="str">
        <f t="shared" si="7"/>
        <v/>
      </c>
      <c r="D108" s="17" t="str">
        <f t="shared" si="8"/>
        <v/>
      </c>
      <c r="E108" s="17"/>
    </row>
    <row r="109" spans="1:5" x14ac:dyDescent="0.45">
      <c r="A109" s="14" t="str">
        <f>IF(ISNUMBER(B109),97,"")</f>
        <v/>
      </c>
      <c r="B109" s="15" t="str">
        <f t="shared" si="6"/>
        <v/>
      </c>
      <c r="C109" s="15" t="str">
        <f t="shared" si="7"/>
        <v/>
      </c>
      <c r="D109" s="17" t="str">
        <f t="shared" si="8"/>
        <v/>
      </c>
      <c r="E109" s="17"/>
    </row>
    <row r="110" spans="1:5" x14ac:dyDescent="0.45">
      <c r="A110" s="14" t="str">
        <f>IF(ISNUMBER(B110),98,"")</f>
        <v/>
      </c>
      <c r="B110" s="15" t="str">
        <f t="shared" si="6"/>
        <v/>
      </c>
      <c r="C110" s="15" t="str">
        <f t="shared" si="7"/>
        <v/>
      </c>
      <c r="D110" s="17" t="str">
        <f t="shared" si="8"/>
        <v/>
      </c>
      <c r="E110" s="17"/>
    </row>
    <row r="111" spans="1:5" x14ac:dyDescent="0.45">
      <c r="A111" s="14" t="str">
        <f>IF(ISNUMBER(B111),99,"")</f>
        <v/>
      </c>
      <c r="B111" s="15" t="str">
        <f t="shared" si="6"/>
        <v/>
      </c>
      <c r="C111" s="15" t="str">
        <f t="shared" si="7"/>
        <v/>
      </c>
      <c r="D111" s="17" t="str">
        <f t="shared" si="8"/>
        <v/>
      </c>
      <c r="E111" s="17"/>
    </row>
    <row r="112" spans="1:5" x14ac:dyDescent="0.45">
      <c r="A112" s="14" t="str">
        <f>IF(ISNUMBER(B112),100,"")</f>
        <v/>
      </c>
      <c r="B112" s="15" t="str">
        <f t="shared" si="6"/>
        <v/>
      </c>
      <c r="C112" s="15" t="str">
        <f t="shared" si="7"/>
        <v/>
      </c>
      <c r="D112" s="17" t="str">
        <f t="shared" si="8"/>
        <v/>
      </c>
      <c r="E112" s="17"/>
    </row>
    <row r="113" spans="1:5" x14ac:dyDescent="0.45">
      <c r="A113" s="14" t="str">
        <f>IF(ISNUMBER(B113),101,"")</f>
        <v/>
      </c>
      <c r="B113" s="15" t="str">
        <f t="shared" ref="B113" si="9">IF(D112=1,"",D112)</f>
        <v/>
      </c>
      <c r="C113" s="15" t="str">
        <f t="shared" si="7"/>
        <v/>
      </c>
      <c r="D113" s="17" t="str">
        <f t="shared" ref="D113" si="10">IFERROR(B113-C113,"")</f>
        <v/>
      </c>
      <c r="E113" s="17"/>
    </row>
    <row r="114" spans="1:5" x14ac:dyDescent="0.45">
      <c r="A114" s="14"/>
      <c r="B114" s="15"/>
      <c r="C114" s="15"/>
      <c r="D114" s="17"/>
      <c r="E114" s="17"/>
    </row>
    <row r="115" spans="1:5" x14ac:dyDescent="0.45">
      <c r="A115" s="12"/>
      <c r="B115" s="13"/>
      <c r="C115" s="13"/>
      <c r="D115" s="13"/>
      <c r="E115" s="13"/>
    </row>
    <row r="116" spans="1:5" x14ac:dyDescent="0.45">
      <c r="A116" s="12"/>
      <c r="B116" s="13"/>
      <c r="C116" s="13"/>
      <c r="D116" s="13"/>
      <c r="E116" s="13"/>
    </row>
    <row r="117" spans="1:5" x14ac:dyDescent="0.45">
      <c r="A117" s="12"/>
      <c r="B117" s="13"/>
      <c r="C117" s="13"/>
      <c r="D117" s="13"/>
      <c r="E117" s="13"/>
    </row>
    <row r="118" spans="1:5" x14ac:dyDescent="0.45">
      <c r="A118" s="12"/>
      <c r="B118" s="13"/>
      <c r="C118" s="13"/>
      <c r="D118" s="13"/>
      <c r="E118" s="13"/>
    </row>
    <row r="119" spans="1:5" x14ac:dyDescent="0.45">
      <c r="A119" s="12"/>
      <c r="B119" s="13"/>
      <c r="C119" s="13"/>
      <c r="D119" s="13"/>
      <c r="E119" s="13"/>
    </row>
    <row r="120" spans="1:5" x14ac:dyDescent="0.45">
      <c r="A120" s="12"/>
      <c r="B120" s="13"/>
      <c r="C120" s="13"/>
      <c r="D120" s="13"/>
      <c r="E120" s="13"/>
    </row>
    <row r="121" spans="1:5" x14ac:dyDescent="0.45">
      <c r="A121" s="12"/>
      <c r="B121" s="13"/>
      <c r="C121" s="13"/>
      <c r="D121" s="13"/>
      <c r="E121" s="13"/>
    </row>
    <row r="122" spans="1:5" x14ac:dyDescent="0.45">
      <c r="A122" s="12"/>
      <c r="B122" s="13"/>
      <c r="C122" s="13"/>
      <c r="D122" s="13"/>
      <c r="E122" s="13"/>
    </row>
    <row r="123" spans="1:5" x14ac:dyDescent="0.45">
      <c r="A123" s="12"/>
      <c r="B123" s="13"/>
      <c r="C123" s="13"/>
      <c r="D123" s="13"/>
      <c r="E123" s="13"/>
    </row>
    <row r="124" spans="1:5" x14ac:dyDescent="0.45">
      <c r="A124" s="12"/>
      <c r="B124" s="13"/>
      <c r="C124" s="13"/>
      <c r="D124" s="13"/>
      <c r="E124" s="13"/>
    </row>
    <row r="125" spans="1:5" x14ac:dyDescent="0.45">
      <c r="A125" s="12"/>
      <c r="B125" s="13"/>
      <c r="C125" s="13"/>
      <c r="D125" s="13"/>
      <c r="E125" s="13"/>
    </row>
    <row r="126" spans="1:5" x14ac:dyDescent="0.45">
      <c r="A126" s="12"/>
      <c r="B126" s="13"/>
      <c r="C126" s="13"/>
      <c r="D126" s="13"/>
      <c r="E126" s="13"/>
    </row>
    <row r="127" spans="1:5" x14ac:dyDescent="0.45">
      <c r="A127" s="12"/>
      <c r="B127" s="13"/>
      <c r="C127" s="13"/>
      <c r="D127" s="13"/>
      <c r="E127" s="13"/>
    </row>
    <row r="128" spans="1:5" x14ac:dyDescent="0.45">
      <c r="A128" s="12"/>
      <c r="B128" s="13"/>
      <c r="C128" s="13"/>
      <c r="D128" s="13"/>
      <c r="E128" s="13"/>
    </row>
    <row r="129" spans="1:5" x14ac:dyDescent="0.45">
      <c r="A129" s="12"/>
      <c r="B129" s="13"/>
      <c r="C129" s="13"/>
      <c r="D129" s="13"/>
      <c r="E129" s="13"/>
    </row>
    <row r="130" spans="1:5" x14ac:dyDescent="0.45">
      <c r="A130" s="12"/>
      <c r="B130" s="13"/>
      <c r="C130" s="13"/>
      <c r="D130" s="13"/>
      <c r="E130" s="13"/>
    </row>
    <row r="131" spans="1:5" x14ac:dyDescent="0.45">
      <c r="A131" s="12"/>
      <c r="B131" s="13"/>
      <c r="C131" s="13"/>
      <c r="D131" s="13"/>
      <c r="E131" s="13"/>
    </row>
    <row r="132" spans="1:5" x14ac:dyDescent="0.45">
      <c r="A132" s="12"/>
      <c r="B132" s="13"/>
      <c r="C132" s="13"/>
      <c r="D132" s="13"/>
      <c r="E132" s="13"/>
    </row>
    <row r="133" spans="1:5" x14ac:dyDescent="0.45">
      <c r="A133" s="12"/>
      <c r="B133" s="13"/>
      <c r="C133" s="13"/>
      <c r="D133" s="13"/>
      <c r="E133" s="13"/>
    </row>
    <row r="134" spans="1:5" x14ac:dyDescent="0.45">
      <c r="A134" s="12"/>
      <c r="B134" s="13"/>
      <c r="C134" s="13"/>
      <c r="D134" s="13"/>
      <c r="E134" s="13"/>
    </row>
    <row r="135" spans="1:5" x14ac:dyDescent="0.45">
      <c r="A135" s="12"/>
      <c r="B135" s="13"/>
      <c r="C135" s="13"/>
      <c r="D135" s="13"/>
      <c r="E135" s="13"/>
    </row>
    <row r="136" spans="1:5" x14ac:dyDescent="0.45">
      <c r="A136" s="12"/>
      <c r="B136" s="13"/>
      <c r="C136" s="13"/>
      <c r="D136" s="13"/>
      <c r="E136" s="13"/>
    </row>
    <row r="137" spans="1:5" x14ac:dyDescent="0.45">
      <c r="A137" s="12"/>
      <c r="B137" s="13"/>
      <c r="C137" s="13"/>
      <c r="D137" s="13"/>
      <c r="E137" s="13"/>
    </row>
    <row r="138" spans="1:5" x14ac:dyDescent="0.45">
      <c r="A138" s="12"/>
      <c r="B138" s="13"/>
      <c r="C138" s="13"/>
      <c r="D138" s="13"/>
      <c r="E138" s="13"/>
    </row>
    <row r="139" spans="1:5" x14ac:dyDescent="0.45">
      <c r="A139" s="12"/>
      <c r="B139" s="13"/>
      <c r="C139" s="13"/>
      <c r="D139" s="13"/>
      <c r="E139" s="13"/>
    </row>
    <row r="140" spans="1:5" x14ac:dyDescent="0.45">
      <c r="A140" s="12"/>
      <c r="B140" s="13"/>
      <c r="C140" s="13"/>
      <c r="D140" s="13"/>
      <c r="E140" s="13"/>
    </row>
    <row r="141" spans="1:5" x14ac:dyDescent="0.45">
      <c r="A141" s="12"/>
      <c r="B141" s="13"/>
      <c r="C141" s="13"/>
      <c r="D141" s="13"/>
      <c r="E141" s="13"/>
    </row>
    <row r="142" spans="1:5" x14ac:dyDescent="0.45">
      <c r="A142" s="12"/>
      <c r="B142" s="13"/>
      <c r="C142" s="13"/>
      <c r="D142" s="13"/>
      <c r="E142" s="13"/>
    </row>
    <row r="143" spans="1:5" x14ac:dyDescent="0.45">
      <c r="A143" s="12"/>
      <c r="B143" s="13"/>
      <c r="C143" s="13"/>
      <c r="D143" s="13"/>
      <c r="E143" s="13"/>
    </row>
    <row r="144" spans="1:5" x14ac:dyDescent="0.45">
      <c r="A144" s="12"/>
      <c r="B144" s="13"/>
      <c r="C144" s="13"/>
      <c r="D144" s="13"/>
      <c r="E144" s="13"/>
    </row>
    <row r="145" spans="1:5" x14ac:dyDescent="0.45">
      <c r="A145" s="12"/>
      <c r="B145" s="13"/>
      <c r="C145" s="13"/>
      <c r="D145" s="13"/>
      <c r="E145" s="13"/>
    </row>
    <row r="146" spans="1:5" x14ac:dyDescent="0.45">
      <c r="A146" s="12"/>
      <c r="B146" s="13"/>
      <c r="C146" s="13"/>
      <c r="D146" s="13"/>
      <c r="E146" s="13"/>
    </row>
    <row r="147" spans="1:5" x14ac:dyDescent="0.45">
      <c r="A147" s="12"/>
      <c r="B147" s="13"/>
      <c r="C147" s="13"/>
      <c r="D147" s="13"/>
      <c r="E147" s="13"/>
    </row>
    <row r="148" spans="1:5" x14ac:dyDescent="0.45">
      <c r="A148" s="12"/>
      <c r="B148" s="13"/>
      <c r="C148" s="13"/>
      <c r="D148" s="13"/>
      <c r="E148" s="13"/>
    </row>
    <row r="149" spans="1:5" x14ac:dyDescent="0.45">
      <c r="A149" s="12"/>
      <c r="B149" s="13"/>
      <c r="C149" s="13"/>
      <c r="D149" s="13"/>
      <c r="E149" s="13"/>
    </row>
    <row r="150" spans="1:5" x14ac:dyDescent="0.45">
      <c r="A150" s="12"/>
      <c r="B150" s="13"/>
      <c r="C150" s="13"/>
      <c r="D150" s="13"/>
      <c r="E150" s="13"/>
    </row>
    <row r="151" spans="1:5" x14ac:dyDescent="0.45">
      <c r="A151" s="12"/>
      <c r="B151" s="13"/>
      <c r="C151" s="13"/>
      <c r="D151" s="13"/>
      <c r="E151" s="13"/>
    </row>
    <row r="152" spans="1:5" x14ac:dyDescent="0.45">
      <c r="A152" s="12"/>
      <c r="B152" s="13"/>
      <c r="C152" s="13"/>
      <c r="D152" s="13"/>
      <c r="E152" s="13"/>
    </row>
    <row r="153" spans="1:5" x14ac:dyDescent="0.45">
      <c r="A153" s="12"/>
      <c r="B153" s="13"/>
      <c r="C153" s="13"/>
      <c r="D153" s="13"/>
      <c r="E153" s="13"/>
    </row>
    <row r="154" spans="1:5" x14ac:dyDescent="0.45">
      <c r="A154" s="12"/>
      <c r="B154" s="13"/>
      <c r="C154" s="13"/>
      <c r="D154" s="13"/>
      <c r="E154" s="13"/>
    </row>
    <row r="155" spans="1:5" x14ac:dyDescent="0.45">
      <c r="A155" s="12"/>
      <c r="B155" s="13"/>
      <c r="C155" s="13"/>
      <c r="D155" s="13"/>
      <c r="E155" s="13"/>
    </row>
    <row r="156" spans="1:5" x14ac:dyDescent="0.45">
      <c r="A156" s="12"/>
      <c r="B156" s="13"/>
      <c r="C156" s="13"/>
      <c r="D156" s="13"/>
      <c r="E156" s="13"/>
    </row>
    <row r="157" spans="1:5" x14ac:dyDescent="0.45">
      <c r="A157" s="12"/>
      <c r="B157" s="13"/>
      <c r="C157" s="13"/>
      <c r="D157" s="13"/>
      <c r="E157" s="13"/>
    </row>
    <row r="158" spans="1:5" x14ac:dyDescent="0.45">
      <c r="A158" s="12"/>
      <c r="B158" s="13"/>
      <c r="C158" s="13"/>
      <c r="D158" s="13"/>
      <c r="E158" s="13"/>
    </row>
    <row r="159" spans="1:5" x14ac:dyDescent="0.45">
      <c r="A159" s="12"/>
      <c r="B159" s="13"/>
      <c r="C159" s="13"/>
      <c r="D159" s="13"/>
      <c r="E159" s="13"/>
    </row>
    <row r="160" spans="1:5" x14ac:dyDescent="0.45">
      <c r="A160" s="12"/>
      <c r="B160" s="13"/>
      <c r="C160" s="13"/>
      <c r="D160" s="13"/>
      <c r="E160" s="13"/>
    </row>
    <row r="161" spans="1:5" x14ac:dyDescent="0.45">
      <c r="A161" s="12"/>
      <c r="B161" s="13"/>
      <c r="C161" s="13"/>
      <c r="D161" s="13"/>
      <c r="E161" s="13"/>
    </row>
    <row r="162" spans="1:5" x14ac:dyDescent="0.45">
      <c r="A162" s="12"/>
      <c r="B162" s="13"/>
      <c r="C162" s="13"/>
      <c r="D162" s="13"/>
      <c r="E162" s="13"/>
    </row>
    <row r="163" spans="1:5" x14ac:dyDescent="0.45">
      <c r="A163" s="12"/>
      <c r="B163" s="13"/>
      <c r="C163" s="13"/>
      <c r="D163" s="13"/>
      <c r="E163" s="13"/>
    </row>
    <row r="164" spans="1:5" x14ac:dyDescent="0.45">
      <c r="A164" s="12"/>
      <c r="B164" s="13"/>
      <c r="C164" s="13"/>
      <c r="D164" s="13"/>
      <c r="E164" s="13"/>
    </row>
    <row r="165" spans="1:5" x14ac:dyDescent="0.45">
      <c r="A165" s="12"/>
      <c r="B165" s="13"/>
      <c r="C165" s="13"/>
      <c r="D165" s="13"/>
      <c r="E165" s="13"/>
    </row>
    <row r="166" spans="1:5" x14ac:dyDescent="0.45">
      <c r="A166" s="12"/>
      <c r="B166" s="13"/>
      <c r="C166" s="13"/>
      <c r="D166" s="13"/>
      <c r="E166" s="13"/>
    </row>
    <row r="167" spans="1:5" x14ac:dyDescent="0.45">
      <c r="A167" s="12"/>
      <c r="B167" s="13"/>
      <c r="C167" s="13"/>
      <c r="D167" s="13"/>
      <c r="E167" s="13"/>
    </row>
    <row r="168" spans="1:5" x14ac:dyDescent="0.45">
      <c r="A168" s="12"/>
      <c r="B168" s="13"/>
      <c r="C168" s="13"/>
      <c r="D168" s="13"/>
      <c r="E168" s="13"/>
    </row>
    <row r="169" spans="1:5" x14ac:dyDescent="0.45">
      <c r="A169" s="12"/>
      <c r="B169" s="13"/>
      <c r="C169" s="13"/>
      <c r="D169" s="13"/>
      <c r="E169" s="13"/>
    </row>
    <row r="170" spans="1:5" x14ac:dyDescent="0.45">
      <c r="A170" s="12"/>
      <c r="B170" s="13"/>
      <c r="C170" s="13"/>
      <c r="D170" s="13"/>
      <c r="E170" s="13"/>
    </row>
    <row r="171" spans="1:5" x14ac:dyDescent="0.45">
      <c r="A171" s="12"/>
      <c r="B171" s="13"/>
      <c r="C171" s="13"/>
      <c r="D171" s="13"/>
      <c r="E171" s="13"/>
    </row>
    <row r="172" spans="1:5" x14ac:dyDescent="0.45">
      <c r="A172" s="12"/>
      <c r="B172" s="13"/>
      <c r="C172" s="13"/>
      <c r="D172" s="13"/>
      <c r="E172" s="13"/>
    </row>
    <row r="173" spans="1:5" x14ac:dyDescent="0.45">
      <c r="A173" s="12"/>
      <c r="B173" s="13"/>
      <c r="C173" s="13"/>
      <c r="D173" s="13"/>
      <c r="E173" s="13"/>
    </row>
    <row r="174" spans="1:5" x14ac:dyDescent="0.45">
      <c r="A174" s="12"/>
      <c r="B174" s="13"/>
      <c r="C174" s="13"/>
      <c r="D174" s="13"/>
      <c r="E174" s="13"/>
    </row>
    <row r="175" spans="1:5" x14ac:dyDescent="0.45">
      <c r="A175" s="12"/>
      <c r="B175" s="13"/>
      <c r="C175" s="13"/>
      <c r="D175" s="13"/>
      <c r="E175" s="13"/>
    </row>
    <row r="176" spans="1:5" x14ac:dyDescent="0.45">
      <c r="A176" s="12"/>
      <c r="B176" s="13"/>
      <c r="C176" s="13"/>
      <c r="D176" s="13"/>
      <c r="E176" s="13"/>
    </row>
    <row r="177" spans="1:5" x14ac:dyDescent="0.45">
      <c r="A177" s="12"/>
      <c r="B177" s="13"/>
      <c r="C177" s="13"/>
      <c r="D177" s="13"/>
      <c r="E177" s="13"/>
    </row>
    <row r="178" spans="1:5" x14ac:dyDescent="0.45">
      <c r="A178" s="12"/>
      <c r="B178" s="13"/>
      <c r="C178" s="13"/>
      <c r="D178" s="13"/>
      <c r="E178" s="13"/>
    </row>
    <row r="179" spans="1:5" x14ac:dyDescent="0.45">
      <c r="A179" s="12"/>
      <c r="B179" s="13"/>
      <c r="C179" s="13"/>
      <c r="D179" s="13"/>
      <c r="E179" s="13"/>
    </row>
    <row r="180" spans="1:5" x14ac:dyDescent="0.45">
      <c r="A180" s="12"/>
      <c r="B180" s="13"/>
      <c r="C180" s="13"/>
      <c r="D180" s="13"/>
      <c r="E180" s="13"/>
    </row>
    <row r="181" spans="1:5" x14ac:dyDescent="0.45">
      <c r="A181" s="12"/>
      <c r="B181" s="13"/>
      <c r="C181" s="13"/>
      <c r="D181" s="13"/>
      <c r="E181" s="13"/>
    </row>
    <row r="182" spans="1:5" x14ac:dyDescent="0.45">
      <c r="A182" s="12"/>
      <c r="B182" s="13"/>
      <c r="C182" s="13"/>
      <c r="D182" s="13"/>
      <c r="E182" s="13"/>
    </row>
    <row r="183" spans="1:5" x14ac:dyDescent="0.45">
      <c r="A183" s="12"/>
      <c r="B183" s="13"/>
      <c r="C183" s="13"/>
      <c r="D183" s="13"/>
      <c r="E183" s="13"/>
    </row>
    <row r="184" spans="1:5" x14ac:dyDescent="0.45">
      <c r="A184" s="12"/>
      <c r="B184" s="13"/>
      <c r="C184" s="13"/>
      <c r="D184" s="13"/>
      <c r="E184" s="13"/>
    </row>
    <row r="185" spans="1:5" x14ac:dyDescent="0.45">
      <c r="A185" s="12"/>
      <c r="B185" s="13"/>
      <c r="C185" s="13"/>
      <c r="D185" s="13"/>
      <c r="E185" s="13"/>
    </row>
    <row r="186" spans="1:5" x14ac:dyDescent="0.45">
      <c r="A186" s="12"/>
      <c r="B186" s="13"/>
      <c r="C186" s="13"/>
      <c r="D186" s="13"/>
      <c r="E186" s="13"/>
    </row>
    <row r="187" spans="1:5" x14ac:dyDescent="0.45">
      <c r="A187" s="12"/>
      <c r="B187" s="13"/>
      <c r="C187" s="13"/>
      <c r="D187" s="13"/>
      <c r="E187" s="13"/>
    </row>
    <row r="188" spans="1:5" x14ac:dyDescent="0.45">
      <c r="A188" s="12"/>
      <c r="B188" s="13"/>
      <c r="C188" s="13"/>
      <c r="D188" s="13"/>
      <c r="E188" s="13"/>
    </row>
    <row r="189" spans="1:5" x14ac:dyDescent="0.45">
      <c r="A189" s="12"/>
      <c r="B189" s="13"/>
      <c r="C189" s="13"/>
      <c r="D189" s="13"/>
      <c r="E189" s="13"/>
    </row>
    <row r="190" spans="1:5" x14ac:dyDescent="0.45">
      <c r="A190" s="12"/>
      <c r="B190" s="13"/>
      <c r="C190" s="13"/>
      <c r="D190" s="13"/>
      <c r="E190" s="13"/>
    </row>
    <row r="191" spans="1:5" x14ac:dyDescent="0.45">
      <c r="A191" s="12"/>
      <c r="B191" s="13"/>
      <c r="C191" s="13"/>
      <c r="D191" s="13"/>
      <c r="E191" s="13"/>
    </row>
    <row r="192" spans="1:5" x14ac:dyDescent="0.45">
      <c r="A192" s="12"/>
      <c r="B192" s="13"/>
      <c r="C192" s="13"/>
      <c r="D192" s="13"/>
      <c r="E192" s="13"/>
    </row>
    <row r="193" spans="1:5" x14ac:dyDescent="0.45">
      <c r="A193" s="12"/>
      <c r="B193" s="13"/>
      <c r="C193" s="13"/>
      <c r="D193" s="13"/>
      <c r="E193" s="13"/>
    </row>
    <row r="194" spans="1:5" x14ac:dyDescent="0.45">
      <c r="A194" s="12"/>
      <c r="B194" s="13"/>
      <c r="C194" s="13"/>
      <c r="D194" s="13"/>
      <c r="E194" s="13"/>
    </row>
    <row r="195" spans="1:5" x14ac:dyDescent="0.45">
      <c r="A195" s="12"/>
      <c r="B195" s="13"/>
      <c r="C195" s="13"/>
      <c r="D195" s="13"/>
      <c r="E195" s="13"/>
    </row>
    <row r="196" spans="1:5" x14ac:dyDescent="0.45">
      <c r="A196" s="12"/>
      <c r="B196" s="13"/>
      <c r="C196" s="13"/>
      <c r="D196" s="13"/>
      <c r="E196" s="13"/>
    </row>
    <row r="197" spans="1:5" x14ac:dyDescent="0.45">
      <c r="A197" s="12"/>
      <c r="B197" s="13"/>
      <c r="C197" s="13"/>
      <c r="D197" s="13"/>
      <c r="E197" s="13"/>
    </row>
    <row r="198" spans="1:5" x14ac:dyDescent="0.45">
      <c r="A198" s="12"/>
      <c r="B198" s="13"/>
      <c r="C198" s="13"/>
      <c r="D198" s="13"/>
      <c r="E198" s="13"/>
    </row>
    <row r="199" spans="1:5" x14ac:dyDescent="0.45">
      <c r="A199" s="12"/>
      <c r="B199" s="13"/>
      <c r="C199" s="13"/>
      <c r="D199" s="13"/>
      <c r="E199" s="13"/>
    </row>
    <row r="200" spans="1:5" x14ac:dyDescent="0.45">
      <c r="A200" s="12"/>
      <c r="B200" s="13"/>
      <c r="C200" s="13"/>
      <c r="D200" s="13"/>
      <c r="E200" s="13"/>
    </row>
    <row r="201" spans="1:5" x14ac:dyDescent="0.45">
      <c r="A201" s="12"/>
      <c r="B201" s="13"/>
      <c r="C201" s="13"/>
      <c r="D201" s="13"/>
      <c r="E201" s="13"/>
    </row>
    <row r="202" spans="1:5" x14ac:dyDescent="0.45">
      <c r="A202" s="12"/>
      <c r="B202" s="13"/>
      <c r="C202" s="13"/>
      <c r="D202" s="13"/>
      <c r="E202" s="13"/>
    </row>
    <row r="203" spans="1:5" x14ac:dyDescent="0.45">
      <c r="A203" s="12"/>
      <c r="B203" s="13"/>
      <c r="C203" s="13"/>
      <c r="D203" s="13"/>
      <c r="E203" s="13"/>
    </row>
    <row r="204" spans="1:5" x14ac:dyDescent="0.45">
      <c r="A204" s="12"/>
      <c r="B204" s="13"/>
      <c r="C204" s="13"/>
      <c r="D204" s="13"/>
      <c r="E204" s="13"/>
    </row>
    <row r="205" spans="1:5" x14ac:dyDescent="0.45">
      <c r="A205" s="12"/>
      <c r="B205" s="13"/>
      <c r="C205" s="13"/>
      <c r="D205" s="13"/>
      <c r="E205" s="13"/>
    </row>
    <row r="206" spans="1:5" x14ac:dyDescent="0.45">
      <c r="A206" s="12"/>
      <c r="B206" s="13"/>
      <c r="C206" s="13"/>
      <c r="D206" s="13"/>
      <c r="E206" s="13"/>
    </row>
    <row r="207" spans="1:5" x14ac:dyDescent="0.45">
      <c r="A207" s="12"/>
      <c r="B207" s="13"/>
      <c r="C207" s="13"/>
      <c r="D207" s="13"/>
      <c r="E207" s="13"/>
    </row>
    <row r="208" spans="1:5" x14ac:dyDescent="0.45">
      <c r="A208" s="12"/>
      <c r="B208" s="13"/>
      <c r="C208" s="13"/>
      <c r="D208" s="13"/>
      <c r="E208" s="13"/>
    </row>
    <row r="209" spans="1:5" x14ac:dyDescent="0.45">
      <c r="A209" s="12"/>
      <c r="B209" s="13"/>
      <c r="C209" s="13"/>
      <c r="D209" s="13"/>
      <c r="E209" s="13"/>
    </row>
    <row r="210" spans="1:5" x14ac:dyDescent="0.45">
      <c r="A210" s="12"/>
      <c r="B210" s="13"/>
      <c r="C210" s="13"/>
      <c r="D210" s="13"/>
      <c r="E210" s="13"/>
    </row>
    <row r="211" spans="1:5" x14ac:dyDescent="0.45">
      <c r="A211" s="12"/>
      <c r="B211" s="13"/>
      <c r="C211" s="13"/>
      <c r="D211" s="13"/>
      <c r="E211" s="13"/>
    </row>
    <row r="212" spans="1:5" x14ac:dyDescent="0.45">
      <c r="A212" s="12"/>
      <c r="B212" s="13"/>
      <c r="C212" s="13"/>
      <c r="D212" s="13"/>
      <c r="E212" s="13"/>
    </row>
    <row r="213" spans="1:5" x14ac:dyDescent="0.45">
      <c r="A213" s="12"/>
      <c r="B213" s="13"/>
      <c r="C213" s="13"/>
      <c r="D213" s="13"/>
      <c r="E213" s="13"/>
    </row>
    <row r="214" spans="1:5" x14ac:dyDescent="0.45">
      <c r="A214" s="12"/>
      <c r="B214" s="13"/>
      <c r="C214" s="13"/>
      <c r="D214" s="13"/>
      <c r="E214" s="13"/>
    </row>
    <row r="215" spans="1:5" x14ac:dyDescent="0.45">
      <c r="A215" s="12"/>
      <c r="B215" s="13"/>
      <c r="C215" s="13"/>
      <c r="D215" s="13"/>
      <c r="E215" s="13"/>
    </row>
    <row r="216" spans="1:5" x14ac:dyDescent="0.45">
      <c r="A216" s="12"/>
      <c r="B216" s="13"/>
      <c r="C216" s="13"/>
      <c r="D216" s="13"/>
      <c r="E216" s="13"/>
    </row>
    <row r="217" spans="1:5" x14ac:dyDescent="0.45">
      <c r="A217" s="12"/>
      <c r="B217" s="13"/>
      <c r="C217" s="13"/>
      <c r="D217" s="13"/>
      <c r="E217" s="13"/>
    </row>
    <row r="218" spans="1:5" x14ac:dyDescent="0.45">
      <c r="A218" s="12"/>
      <c r="B218" s="13"/>
      <c r="C218" s="13"/>
      <c r="D218" s="13"/>
      <c r="E218" s="13"/>
    </row>
    <row r="219" spans="1:5" x14ac:dyDescent="0.45">
      <c r="A219" s="12"/>
      <c r="B219" s="13"/>
      <c r="C219" s="13"/>
      <c r="D219" s="13"/>
      <c r="E219" s="13"/>
    </row>
    <row r="220" spans="1:5" x14ac:dyDescent="0.45">
      <c r="A220" s="12"/>
      <c r="B220" s="13"/>
      <c r="C220" s="13"/>
      <c r="D220" s="13"/>
      <c r="E220" s="13"/>
    </row>
    <row r="221" spans="1:5" x14ac:dyDescent="0.45">
      <c r="A221" s="12"/>
      <c r="B221" s="13"/>
      <c r="C221" s="13"/>
      <c r="D221" s="13"/>
      <c r="E221" s="13"/>
    </row>
    <row r="222" spans="1:5" x14ac:dyDescent="0.45">
      <c r="A222" s="12"/>
      <c r="B222" s="13"/>
      <c r="C222" s="13"/>
      <c r="D222" s="13"/>
      <c r="E222" s="13"/>
    </row>
    <row r="223" spans="1:5" x14ac:dyDescent="0.45">
      <c r="A223" s="12"/>
      <c r="B223" s="13"/>
      <c r="C223" s="13"/>
      <c r="D223" s="13"/>
      <c r="E223" s="13"/>
    </row>
    <row r="224" spans="1:5" x14ac:dyDescent="0.45">
      <c r="A224" s="12"/>
      <c r="B224" s="13"/>
      <c r="C224" s="13"/>
      <c r="D224" s="13"/>
      <c r="E224" s="13"/>
    </row>
    <row r="225" spans="1:5" x14ac:dyDescent="0.45">
      <c r="A225" s="12"/>
      <c r="B225" s="13"/>
      <c r="C225" s="13"/>
      <c r="D225" s="13"/>
      <c r="E225" s="13"/>
    </row>
    <row r="226" spans="1:5" x14ac:dyDescent="0.45">
      <c r="A226" s="12"/>
      <c r="B226" s="13"/>
      <c r="C226" s="13"/>
      <c r="D226" s="13"/>
      <c r="E226" s="13"/>
    </row>
    <row r="227" spans="1:5" x14ac:dyDescent="0.45">
      <c r="A227" s="12"/>
      <c r="B227" s="13"/>
      <c r="C227" s="13"/>
      <c r="D227" s="13"/>
      <c r="E227" s="13"/>
    </row>
    <row r="228" spans="1:5" x14ac:dyDescent="0.45">
      <c r="A228" s="12"/>
      <c r="B228" s="13"/>
      <c r="C228" s="13"/>
      <c r="D228" s="13"/>
      <c r="E228" s="13"/>
    </row>
    <row r="229" spans="1:5" x14ac:dyDescent="0.45">
      <c r="A229" s="12"/>
      <c r="B229" s="13"/>
      <c r="C229" s="13"/>
      <c r="D229" s="13"/>
      <c r="E229" s="13"/>
    </row>
    <row r="230" spans="1:5" x14ac:dyDescent="0.45">
      <c r="A230" s="12"/>
      <c r="B230" s="13"/>
      <c r="C230" s="13"/>
      <c r="D230" s="13"/>
      <c r="E230" s="13"/>
    </row>
    <row r="231" spans="1:5" x14ac:dyDescent="0.45">
      <c r="A231" s="12"/>
      <c r="B231" s="13"/>
      <c r="C231" s="13"/>
      <c r="D231" s="13"/>
      <c r="E231" s="13"/>
    </row>
    <row r="232" spans="1:5" x14ac:dyDescent="0.45">
      <c r="A232" s="12"/>
      <c r="B232" s="13"/>
      <c r="C232" s="13"/>
      <c r="D232" s="13"/>
      <c r="E232" s="13"/>
    </row>
    <row r="233" spans="1:5" x14ac:dyDescent="0.45">
      <c r="A233" s="12"/>
      <c r="B233" s="13"/>
      <c r="C233" s="13"/>
      <c r="D233" s="13"/>
      <c r="E233" s="13"/>
    </row>
    <row r="234" spans="1:5" x14ac:dyDescent="0.45">
      <c r="A234" s="12"/>
      <c r="B234" s="13"/>
      <c r="C234" s="13"/>
      <c r="D234" s="13"/>
      <c r="E234" s="13"/>
    </row>
    <row r="235" spans="1:5" x14ac:dyDescent="0.45">
      <c r="A235" s="12"/>
      <c r="B235" s="13"/>
      <c r="C235" s="13"/>
      <c r="D235" s="13"/>
      <c r="E235" s="13"/>
    </row>
    <row r="236" spans="1:5" x14ac:dyDescent="0.45">
      <c r="A236" s="12"/>
      <c r="B236" s="13"/>
      <c r="C236" s="13"/>
      <c r="D236" s="13"/>
      <c r="E236" s="13"/>
    </row>
    <row r="237" spans="1:5" x14ac:dyDescent="0.45">
      <c r="A237" s="12"/>
      <c r="B237" s="13"/>
      <c r="C237" s="13"/>
      <c r="D237" s="13"/>
      <c r="E237" s="13"/>
    </row>
    <row r="238" spans="1:5" x14ac:dyDescent="0.45">
      <c r="A238" s="12"/>
      <c r="B238" s="13"/>
      <c r="C238" s="13"/>
      <c r="D238" s="13"/>
      <c r="E238" s="13"/>
    </row>
    <row r="239" spans="1:5" x14ac:dyDescent="0.45">
      <c r="A239" s="12"/>
      <c r="B239" s="13"/>
      <c r="C239" s="13"/>
      <c r="D239" s="13"/>
      <c r="E239" s="13"/>
    </row>
    <row r="240" spans="1:5" x14ac:dyDescent="0.45">
      <c r="A240" s="12"/>
      <c r="B240" s="13"/>
      <c r="C240" s="13"/>
      <c r="D240" s="13"/>
      <c r="E240" s="13"/>
    </row>
    <row r="241" spans="1:5" x14ac:dyDescent="0.45">
      <c r="A241" s="12"/>
      <c r="B241" s="13"/>
      <c r="C241" s="13"/>
      <c r="D241" s="13"/>
      <c r="E241" s="13"/>
    </row>
    <row r="242" spans="1:5" x14ac:dyDescent="0.45">
      <c r="A242" s="12"/>
      <c r="B242" s="13"/>
      <c r="C242" s="13"/>
      <c r="D242" s="13"/>
      <c r="E242" s="13"/>
    </row>
    <row r="243" spans="1:5" x14ac:dyDescent="0.45">
      <c r="A243" s="12"/>
      <c r="B243" s="13"/>
      <c r="C243" s="13"/>
      <c r="D243" s="13"/>
      <c r="E243" s="13"/>
    </row>
    <row r="244" spans="1:5" x14ac:dyDescent="0.45">
      <c r="A244" s="12"/>
      <c r="B244" s="13"/>
      <c r="C244" s="13"/>
      <c r="D244" s="13"/>
      <c r="E244" s="13"/>
    </row>
    <row r="245" spans="1:5" x14ac:dyDescent="0.45">
      <c r="A245" s="12"/>
      <c r="B245" s="13"/>
      <c r="C245" s="13"/>
      <c r="D245" s="13"/>
      <c r="E245" s="13"/>
    </row>
    <row r="246" spans="1:5" x14ac:dyDescent="0.45">
      <c r="A246" s="12"/>
      <c r="B246" s="13"/>
      <c r="C246" s="13"/>
      <c r="D246" s="13"/>
      <c r="E246" s="13"/>
    </row>
    <row r="247" spans="1:5" x14ac:dyDescent="0.45">
      <c r="A247" s="12"/>
      <c r="B247" s="13"/>
      <c r="C247" s="13"/>
      <c r="D247" s="13"/>
      <c r="E247" s="13"/>
    </row>
    <row r="248" spans="1:5" x14ac:dyDescent="0.45">
      <c r="A248" s="12"/>
      <c r="B248" s="13"/>
      <c r="C248" s="13"/>
      <c r="D248" s="13"/>
      <c r="E248" s="13"/>
    </row>
    <row r="249" spans="1:5" x14ac:dyDescent="0.45">
      <c r="A249" s="12"/>
      <c r="B249" s="13"/>
      <c r="C249" s="13"/>
      <c r="D249" s="13"/>
      <c r="E249" s="13"/>
    </row>
    <row r="250" spans="1:5" x14ac:dyDescent="0.45">
      <c r="A250" s="12"/>
      <c r="B250" s="13"/>
      <c r="C250" s="13"/>
      <c r="D250" s="13"/>
      <c r="E250" s="13"/>
    </row>
    <row r="251" spans="1:5" x14ac:dyDescent="0.45">
      <c r="A251" s="12"/>
      <c r="B251" s="13"/>
      <c r="C251" s="13"/>
      <c r="D251" s="13"/>
      <c r="E251" s="13"/>
    </row>
    <row r="252" spans="1:5" x14ac:dyDescent="0.45">
      <c r="A252" s="12"/>
      <c r="B252" s="13"/>
      <c r="C252" s="13"/>
      <c r="D252" s="13"/>
      <c r="E252" s="13"/>
    </row>
    <row r="253" spans="1:5" x14ac:dyDescent="0.45">
      <c r="A253" s="12"/>
      <c r="B253" s="13"/>
      <c r="C253" s="13"/>
      <c r="D253" s="13"/>
      <c r="E253" s="13"/>
    </row>
    <row r="254" spans="1:5" x14ac:dyDescent="0.45">
      <c r="A254" s="12"/>
      <c r="B254" s="13"/>
      <c r="C254" s="13"/>
      <c r="D254" s="13"/>
      <c r="E254" s="13"/>
    </row>
    <row r="255" spans="1:5" x14ac:dyDescent="0.45">
      <c r="A255" s="12"/>
      <c r="B255" s="13"/>
      <c r="C255" s="13"/>
      <c r="D255" s="13"/>
      <c r="E255" s="13"/>
    </row>
    <row r="256" spans="1:5" x14ac:dyDescent="0.45">
      <c r="A256" s="12"/>
      <c r="B256" s="13"/>
      <c r="C256" s="13"/>
      <c r="D256" s="13"/>
      <c r="E256" s="13"/>
    </row>
    <row r="257" spans="1:5" x14ac:dyDescent="0.45">
      <c r="A257" s="12"/>
      <c r="B257" s="13"/>
      <c r="C257" s="13"/>
      <c r="D257" s="13"/>
      <c r="E257" s="13"/>
    </row>
    <row r="258" spans="1:5" x14ac:dyDescent="0.45">
      <c r="A258" s="12"/>
      <c r="B258" s="13"/>
      <c r="C258" s="13"/>
      <c r="D258" s="13"/>
      <c r="E258" s="13"/>
    </row>
    <row r="259" spans="1:5" x14ac:dyDescent="0.45">
      <c r="A259" s="12"/>
      <c r="B259" s="13"/>
      <c r="C259" s="13"/>
      <c r="D259" s="13"/>
      <c r="E259" s="13"/>
    </row>
    <row r="260" spans="1:5" x14ac:dyDescent="0.45">
      <c r="A260" s="12"/>
      <c r="B260" s="13"/>
      <c r="C260" s="13"/>
      <c r="D260" s="13"/>
      <c r="E260" s="13"/>
    </row>
    <row r="261" spans="1:5" x14ac:dyDescent="0.45">
      <c r="A261" s="12"/>
      <c r="B261" s="13"/>
      <c r="C261" s="13"/>
      <c r="D261" s="13"/>
      <c r="E261" s="13"/>
    </row>
    <row r="262" spans="1:5" x14ac:dyDescent="0.45">
      <c r="A262" s="12"/>
      <c r="B262" s="13"/>
      <c r="C262" s="13"/>
      <c r="D262" s="13"/>
      <c r="E262" s="13"/>
    </row>
    <row r="263" spans="1:5" x14ac:dyDescent="0.45">
      <c r="A263" s="12"/>
      <c r="B263" s="13"/>
      <c r="C263" s="13"/>
      <c r="D263" s="13"/>
      <c r="E263" s="13"/>
    </row>
    <row r="264" spans="1:5" x14ac:dyDescent="0.45">
      <c r="A264" s="12"/>
      <c r="B264" s="13"/>
      <c r="C264" s="13"/>
      <c r="D264" s="13"/>
      <c r="E264" s="13"/>
    </row>
    <row r="265" spans="1:5" x14ac:dyDescent="0.45">
      <c r="A265" s="12"/>
      <c r="B265" s="13"/>
      <c r="C265" s="13"/>
      <c r="D265" s="13"/>
      <c r="E265" s="13"/>
    </row>
    <row r="266" spans="1:5" x14ac:dyDescent="0.45">
      <c r="A266" s="12"/>
      <c r="B266" s="13"/>
      <c r="C266" s="13"/>
      <c r="D266" s="13"/>
      <c r="E266" s="13"/>
    </row>
    <row r="267" spans="1:5" x14ac:dyDescent="0.45">
      <c r="A267" s="12"/>
      <c r="B267" s="13"/>
      <c r="C267" s="13"/>
      <c r="D267" s="13"/>
      <c r="E267" s="13"/>
    </row>
    <row r="268" spans="1:5" x14ac:dyDescent="0.45">
      <c r="A268" s="12"/>
      <c r="B268" s="13"/>
      <c r="C268" s="13"/>
      <c r="D268" s="13"/>
      <c r="E268" s="13"/>
    </row>
    <row r="269" spans="1:5" x14ac:dyDescent="0.45">
      <c r="A269" s="12"/>
      <c r="B269" s="13"/>
      <c r="C269" s="13"/>
      <c r="D269" s="13"/>
      <c r="E269" s="13"/>
    </row>
    <row r="270" spans="1:5" x14ac:dyDescent="0.45">
      <c r="A270" s="12"/>
      <c r="B270" s="13"/>
      <c r="C270" s="13"/>
      <c r="D270" s="13"/>
      <c r="E270" s="13"/>
    </row>
    <row r="271" spans="1:5" x14ac:dyDescent="0.45">
      <c r="A271" s="12"/>
      <c r="B271" s="13"/>
      <c r="C271" s="13"/>
      <c r="D271" s="13"/>
      <c r="E271" s="13"/>
    </row>
    <row r="272" spans="1:5" x14ac:dyDescent="0.45">
      <c r="A272" s="12"/>
      <c r="B272" s="13"/>
      <c r="C272" s="13"/>
      <c r="D272" s="13"/>
      <c r="E272" s="13"/>
    </row>
    <row r="273" spans="1:5" x14ac:dyDescent="0.45">
      <c r="A273" s="12"/>
      <c r="B273" s="13"/>
      <c r="C273" s="13"/>
      <c r="D273" s="13"/>
      <c r="E273" s="13"/>
    </row>
    <row r="274" spans="1:5" x14ac:dyDescent="0.45">
      <c r="A274" s="12"/>
      <c r="B274" s="13"/>
      <c r="C274" s="13"/>
      <c r="D274" s="13"/>
      <c r="E274" s="13"/>
    </row>
    <row r="275" spans="1:5" x14ac:dyDescent="0.45">
      <c r="A275" s="12"/>
      <c r="B275" s="13"/>
      <c r="C275" s="13"/>
      <c r="D275" s="13"/>
      <c r="E275" s="13"/>
    </row>
    <row r="276" spans="1:5" x14ac:dyDescent="0.45">
      <c r="A276" s="12"/>
      <c r="B276" s="13"/>
      <c r="C276" s="13"/>
      <c r="D276" s="13"/>
      <c r="E276" s="13"/>
    </row>
    <row r="277" spans="1:5" x14ac:dyDescent="0.45">
      <c r="A277" s="12"/>
      <c r="B277" s="13"/>
      <c r="C277" s="13"/>
      <c r="D277" s="13"/>
      <c r="E277" s="13"/>
    </row>
    <row r="278" spans="1:5" x14ac:dyDescent="0.45">
      <c r="A278" s="12"/>
      <c r="B278" s="13"/>
      <c r="C278" s="13"/>
      <c r="D278" s="13"/>
      <c r="E278" s="13"/>
    </row>
    <row r="279" spans="1:5" x14ac:dyDescent="0.45">
      <c r="A279" s="12"/>
      <c r="B279" s="13"/>
      <c r="C279" s="13"/>
      <c r="D279" s="13"/>
      <c r="E279" s="13"/>
    </row>
    <row r="280" spans="1:5" x14ac:dyDescent="0.45">
      <c r="A280" s="12"/>
      <c r="B280" s="13"/>
      <c r="C280" s="13"/>
      <c r="D280" s="13"/>
      <c r="E280" s="13"/>
    </row>
    <row r="281" spans="1:5" x14ac:dyDescent="0.45">
      <c r="A281" s="12"/>
      <c r="B281" s="13"/>
      <c r="C281" s="13"/>
      <c r="D281" s="13"/>
      <c r="E281" s="13"/>
    </row>
    <row r="282" spans="1:5" x14ac:dyDescent="0.45">
      <c r="A282" s="12"/>
      <c r="B282" s="13"/>
      <c r="C282" s="13"/>
      <c r="D282" s="13"/>
      <c r="E282" s="13"/>
    </row>
    <row r="283" spans="1:5" x14ac:dyDescent="0.45">
      <c r="A283" s="12"/>
      <c r="B283" s="13"/>
      <c r="C283" s="13"/>
      <c r="D283" s="13"/>
      <c r="E283" s="13"/>
    </row>
    <row r="284" spans="1:5" x14ac:dyDescent="0.45">
      <c r="A284" s="12"/>
      <c r="B284" s="13"/>
      <c r="C284" s="13"/>
      <c r="D284" s="13"/>
      <c r="E284" s="13"/>
    </row>
    <row r="285" spans="1:5" x14ac:dyDescent="0.45">
      <c r="A285" s="12"/>
      <c r="B285" s="13"/>
      <c r="C285" s="13"/>
      <c r="D285" s="13"/>
      <c r="E285" s="13"/>
    </row>
    <row r="286" spans="1:5" x14ac:dyDescent="0.45">
      <c r="A286" s="12"/>
      <c r="B286" s="13"/>
      <c r="C286" s="13"/>
      <c r="D286" s="13"/>
      <c r="E286" s="13"/>
    </row>
    <row r="287" spans="1:5" x14ac:dyDescent="0.45">
      <c r="A287" s="12"/>
      <c r="B287" s="13"/>
      <c r="C287" s="13"/>
      <c r="D287" s="13"/>
      <c r="E287" s="13"/>
    </row>
    <row r="288" spans="1:5" x14ac:dyDescent="0.45">
      <c r="A288" s="12"/>
      <c r="B288" s="13"/>
      <c r="C288" s="13"/>
      <c r="D288" s="13"/>
      <c r="E288" s="13"/>
    </row>
    <row r="289" spans="1:5" x14ac:dyDescent="0.45">
      <c r="A289" s="12"/>
      <c r="B289" s="13"/>
      <c r="C289" s="13"/>
      <c r="D289" s="13"/>
      <c r="E289" s="13"/>
    </row>
    <row r="290" spans="1:5" x14ac:dyDescent="0.45">
      <c r="A290" s="12"/>
      <c r="B290" s="13"/>
      <c r="C290" s="13"/>
      <c r="D290" s="13"/>
      <c r="E290" s="13"/>
    </row>
    <row r="291" spans="1:5" x14ac:dyDescent="0.45">
      <c r="A291" s="12"/>
      <c r="B291" s="13"/>
      <c r="C291" s="13"/>
      <c r="D291" s="13"/>
      <c r="E291" s="13"/>
    </row>
    <row r="292" spans="1:5" x14ac:dyDescent="0.45">
      <c r="A292" s="12"/>
      <c r="B292" s="13"/>
      <c r="C292" s="13"/>
      <c r="D292" s="13"/>
      <c r="E292" s="13"/>
    </row>
    <row r="293" spans="1:5" x14ac:dyDescent="0.45">
      <c r="A293" s="12"/>
      <c r="B293" s="13"/>
      <c r="C293" s="13"/>
      <c r="D293" s="13"/>
      <c r="E293" s="13"/>
    </row>
    <row r="294" spans="1:5" x14ac:dyDescent="0.45">
      <c r="A294" s="12"/>
      <c r="B294" s="13"/>
      <c r="C294" s="13"/>
      <c r="D294" s="13"/>
      <c r="E294" s="13"/>
    </row>
    <row r="295" spans="1:5" x14ac:dyDescent="0.45">
      <c r="A295" s="12"/>
      <c r="B295" s="13"/>
      <c r="C295" s="13"/>
      <c r="D295" s="13"/>
      <c r="E295" s="13"/>
    </row>
    <row r="296" spans="1:5" x14ac:dyDescent="0.45">
      <c r="A296" s="12"/>
      <c r="B296" s="13"/>
      <c r="C296" s="13"/>
      <c r="D296" s="13"/>
      <c r="E296" s="13"/>
    </row>
    <row r="297" spans="1:5" x14ac:dyDescent="0.45">
      <c r="A297" s="12"/>
      <c r="B297" s="13"/>
      <c r="C297" s="13"/>
      <c r="D297" s="13"/>
      <c r="E297" s="13"/>
    </row>
    <row r="298" spans="1:5" x14ac:dyDescent="0.45">
      <c r="A298" s="12"/>
      <c r="B298" s="13"/>
      <c r="C298" s="13"/>
      <c r="D298" s="13"/>
      <c r="E298" s="13"/>
    </row>
    <row r="299" spans="1:5" x14ac:dyDescent="0.45">
      <c r="A299" s="12"/>
      <c r="B299" s="13"/>
      <c r="C299" s="13"/>
      <c r="D299" s="13"/>
      <c r="E299" s="13"/>
    </row>
    <row r="300" spans="1:5" x14ac:dyDescent="0.45">
      <c r="A300" s="12"/>
      <c r="B300" s="13"/>
      <c r="C300" s="13"/>
      <c r="D300" s="13"/>
      <c r="E300" s="13"/>
    </row>
    <row r="301" spans="1:5" x14ac:dyDescent="0.45">
      <c r="A301" s="12"/>
      <c r="B301" s="13"/>
      <c r="C301" s="13"/>
      <c r="D301" s="13"/>
      <c r="E301" s="13"/>
    </row>
    <row r="302" spans="1:5" x14ac:dyDescent="0.45">
      <c r="A302" s="12"/>
      <c r="B302" s="13"/>
      <c r="C302" s="13"/>
      <c r="D302" s="13"/>
      <c r="E302" s="13"/>
    </row>
    <row r="303" spans="1:5" x14ac:dyDescent="0.45">
      <c r="A303" s="12"/>
      <c r="B303" s="13"/>
      <c r="C303" s="13"/>
      <c r="D303" s="13"/>
      <c r="E303" s="13"/>
    </row>
    <row r="304" spans="1:5" x14ac:dyDescent="0.45">
      <c r="A304" s="12"/>
      <c r="B304" s="13"/>
      <c r="C304" s="13"/>
      <c r="D304" s="13"/>
      <c r="E304" s="13"/>
    </row>
    <row r="305" spans="1:5" x14ac:dyDescent="0.45">
      <c r="A305" s="11"/>
      <c r="B305" s="13"/>
      <c r="C305" s="13"/>
      <c r="D305" s="13"/>
      <c r="E305" s="13"/>
    </row>
    <row r="306" spans="1:5" x14ac:dyDescent="0.45">
      <c r="A306" s="11"/>
      <c r="B306" s="13"/>
      <c r="C306" s="13"/>
      <c r="D306" s="13"/>
      <c r="E306" s="13"/>
    </row>
    <row r="307" spans="1:5" x14ac:dyDescent="0.45">
      <c r="A307" s="11"/>
      <c r="B307" s="13"/>
      <c r="C307" s="13"/>
      <c r="D307" s="13"/>
      <c r="E307" s="13"/>
    </row>
    <row r="308" spans="1:5" x14ac:dyDescent="0.45">
      <c r="A308" s="11"/>
      <c r="B308" s="13"/>
      <c r="C308" s="13"/>
      <c r="D308" s="13"/>
      <c r="E308" s="13"/>
    </row>
    <row r="309" spans="1:5" x14ac:dyDescent="0.45">
      <c r="A309" s="11"/>
      <c r="B309" s="13"/>
      <c r="C309" s="13"/>
      <c r="D309" s="13"/>
      <c r="E309" s="13"/>
    </row>
    <row r="310" spans="1:5" x14ac:dyDescent="0.45">
      <c r="A310" s="11"/>
      <c r="B310" s="11"/>
      <c r="C310" s="11"/>
      <c r="D310" s="11"/>
      <c r="E310" s="11"/>
    </row>
    <row r="311" spans="1:5" x14ac:dyDescent="0.45">
      <c r="A311" s="11"/>
      <c r="B311" s="11"/>
      <c r="C311" s="11"/>
      <c r="D311" s="11"/>
      <c r="E311" s="11"/>
    </row>
    <row r="312" spans="1:5" x14ac:dyDescent="0.45">
      <c r="A312" s="11"/>
      <c r="B312" s="11"/>
      <c r="C312" s="11"/>
      <c r="D312" s="11"/>
      <c r="E312" s="11"/>
    </row>
    <row r="313" spans="1:5" x14ac:dyDescent="0.45">
      <c r="A313" s="11"/>
      <c r="B313" s="11"/>
      <c r="C313" s="11"/>
      <c r="D313" s="11"/>
      <c r="E313" s="11"/>
    </row>
    <row r="314" spans="1:5" x14ac:dyDescent="0.45">
      <c r="A314" s="11"/>
      <c r="B314" s="11"/>
      <c r="C314" s="11"/>
      <c r="D314" s="11"/>
      <c r="E314" s="11"/>
    </row>
    <row r="315" spans="1:5" x14ac:dyDescent="0.45">
      <c r="A315" s="11"/>
      <c r="B315" s="11"/>
      <c r="C315" s="11"/>
      <c r="D315" s="11"/>
      <c r="E315" s="11"/>
    </row>
    <row r="316" spans="1:5" x14ac:dyDescent="0.45">
      <c r="A316" s="11"/>
      <c r="B316" s="11"/>
      <c r="C316" s="11"/>
      <c r="D316" s="11"/>
      <c r="E316" s="11"/>
    </row>
    <row r="317" spans="1:5" x14ac:dyDescent="0.45">
      <c r="A317" s="11"/>
      <c r="B317" s="11"/>
      <c r="C317" s="11"/>
      <c r="D317" s="11"/>
      <c r="E317" s="11"/>
    </row>
    <row r="318" spans="1:5" x14ac:dyDescent="0.45">
      <c r="A318" s="11"/>
      <c r="B318" s="11"/>
      <c r="C318" s="11"/>
      <c r="D318" s="11"/>
      <c r="E318" s="11"/>
    </row>
    <row r="319" spans="1:5" x14ac:dyDescent="0.45">
      <c r="A319" s="11"/>
      <c r="B319" s="11"/>
      <c r="C319" s="11"/>
      <c r="D319" s="11"/>
      <c r="E319" s="11"/>
    </row>
  </sheetData>
  <mergeCells count="113">
    <mergeCell ref="D20:E20"/>
    <mergeCell ref="D21:E21"/>
    <mergeCell ref="D22:E22"/>
    <mergeCell ref="D23:E23"/>
    <mergeCell ref="D24:E24"/>
    <mergeCell ref="A3:B3"/>
    <mergeCell ref="C3:D3"/>
    <mergeCell ref="A4:B4"/>
    <mergeCell ref="C4:D4"/>
    <mergeCell ref="A5:B5"/>
    <mergeCell ref="C5:D5"/>
    <mergeCell ref="D19:E19"/>
    <mergeCell ref="A6:B6"/>
    <mergeCell ref="A7:B7"/>
    <mergeCell ref="A8:B8"/>
    <mergeCell ref="A9:B9"/>
    <mergeCell ref="D12:E12"/>
    <mergeCell ref="D14:E14"/>
    <mergeCell ref="D15:E15"/>
    <mergeCell ref="D16:E16"/>
    <mergeCell ref="D13:E13"/>
    <mergeCell ref="D17:E17"/>
    <mergeCell ref="D18:E18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</mergeCells>
  <phoneticPr fontId="1"/>
  <dataValidations count="1">
    <dataValidation type="list" allowBlank="1" showInputMessage="1" showErrorMessage="1" sqref="C9" xr:uid="{D71D67D4-62C7-4A3E-B5BC-9663DEC01D41}">
      <formula1>"1,2,3,4,5,6,7,8,9,10,11,12"</formula1>
    </dataValidation>
  </dataValidations>
  <pageMargins left="0.70866141732283472" right="0.70866141732283472" top="0.74803149606299213" bottom="0.42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85437A-EBA0-4113-B6A1-963C9EFBE51A}">
          <x14:formula1>
            <xm:f>定額法の償却率!$A$5:$A$103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71417-F222-4FC1-B1CA-EE0B1038BF78}">
  <sheetPr>
    <tabColor rgb="FFFFFF00"/>
  </sheetPr>
  <dimension ref="A1:F88"/>
  <sheetViews>
    <sheetView workbookViewId="0">
      <selection activeCell="C3" sqref="C3:D3"/>
    </sheetView>
  </sheetViews>
  <sheetFormatPr defaultColWidth="9" defaultRowHeight="13.2" x14ac:dyDescent="0.45"/>
  <cols>
    <col min="1" max="1" width="7.69921875" style="1" customWidth="1"/>
    <col min="2" max="3" width="15.59765625" style="1" customWidth="1"/>
    <col min="4" max="4" width="5.59765625" style="1" customWidth="1"/>
    <col min="5" max="5" width="10.59765625" style="1" customWidth="1"/>
    <col min="6" max="6" width="13.59765625" style="1" customWidth="1"/>
    <col min="7" max="16384" width="9" style="1"/>
  </cols>
  <sheetData>
    <row r="1" spans="1:6" ht="26.25" customHeight="1" x14ac:dyDescent="0.45">
      <c r="A1" s="2" t="s">
        <v>23</v>
      </c>
      <c r="B1" s="2"/>
    </row>
    <row r="2" spans="1:6" x14ac:dyDescent="0.45">
      <c r="F2" s="1" t="s">
        <v>18</v>
      </c>
    </row>
    <row r="3" spans="1:6" x14ac:dyDescent="0.45">
      <c r="A3" s="18" t="s">
        <v>0</v>
      </c>
      <c r="B3" s="19"/>
      <c r="C3" s="20"/>
      <c r="D3" s="20"/>
      <c r="F3" s="1" t="s">
        <v>25</v>
      </c>
    </row>
    <row r="4" spans="1:6" x14ac:dyDescent="0.45">
      <c r="A4" s="18" t="s">
        <v>3</v>
      </c>
      <c r="B4" s="19"/>
      <c r="C4" s="21" t="s">
        <v>17</v>
      </c>
      <c r="D4" s="21"/>
      <c r="F4" s="1" t="s">
        <v>21</v>
      </c>
    </row>
    <row r="5" spans="1:6" x14ac:dyDescent="0.45">
      <c r="A5" s="18" t="s">
        <v>1</v>
      </c>
      <c r="B5" s="19"/>
      <c r="C5" s="22"/>
      <c r="D5" s="23"/>
      <c r="F5" s="1" t="s">
        <v>24</v>
      </c>
    </row>
    <row r="6" spans="1:6" x14ac:dyDescent="0.45">
      <c r="A6" s="18" t="s">
        <v>2</v>
      </c>
      <c r="B6" s="19"/>
      <c r="C6" s="16"/>
      <c r="D6" s="10" t="s">
        <v>8</v>
      </c>
    </row>
    <row r="7" spans="1:6" x14ac:dyDescent="0.45">
      <c r="A7" s="18" t="s">
        <v>4</v>
      </c>
      <c r="B7" s="19"/>
      <c r="C7" s="8">
        <v>3</v>
      </c>
      <c r="D7" s="10" t="s">
        <v>10</v>
      </c>
    </row>
    <row r="10" spans="1:6" x14ac:dyDescent="0.45">
      <c r="A10" s="6" t="s">
        <v>13</v>
      </c>
      <c r="B10" s="6" t="s">
        <v>14</v>
      </c>
      <c r="C10" s="6" t="s">
        <v>15</v>
      </c>
      <c r="D10" s="21" t="s">
        <v>16</v>
      </c>
      <c r="E10" s="21"/>
    </row>
    <row r="11" spans="1:6" x14ac:dyDescent="0.45">
      <c r="A11" s="14" t="str">
        <f>IF(ISNUMBER(B11),1,"")</f>
        <v/>
      </c>
      <c r="B11" s="15" t="str">
        <f>IF(C6="","",C6)</f>
        <v/>
      </c>
      <c r="C11" s="15">
        <f>ROUNDDOWN(C6/C7,0)</f>
        <v>0</v>
      </c>
      <c r="D11" s="17" t="str">
        <f>IFERROR(B11-C11,"")</f>
        <v/>
      </c>
      <c r="E11" s="17"/>
    </row>
    <row r="12" spans="1:6" x14ac:dyDescent="0.45">
      <c r="A12" s="14" t="str">
        <f>IF(ISNUMBER(B12),2,"")</f>
        <v/>
      </c>
      <c r="B12" s="15" t="str">
        <f>IF(D11=1,"",D11)</f>
        <v/>
      </c>
      <c r="C12" s="15" t="str">
        <f>IF(B12="","",IF(B12&lt;=ROUNDDOWN($C$6/C7,0),B12-1,ROUNDDOWN($C$6/C7,0)))</f>
        <v/>
      </c>
      <c r="D12" s="17" t="str">
        <f t="shared" ref="D12:D13" si="0">IFERROR(B12-C12,"")</f>
        <v/>
      </c>
      <c r="E12" s="17"/>
    </row>
    <row r="13" spans="1:6" x14ac:dyDescent="0.45">
      <c r="A13" s="14" t="str">
        <f>IF(ISNUMBER(B13),3,"")</f>
        <v/>
      </c>
      <c r="B13" s="15" t="str">
        <f t="shared" ref="B13" si="1">IF(D12=1,"",D12)</f>
        <v/>
      </c>
      <c r="C13" s="15" t="str">
        <f>B13</f>
        <v/>
      </c>
      <c r="D13" s="17" t="str">
        <f t="shared" si="0"/>
        <v/>
      </c>
      <c r="E13" s="17"/>
    </row>
    <row r="14" spans="1:6" x14ac:dyDescent="0.45">
      <c r="A14" s="12"/>
      <c r="B14" s="13"/>
      <c r="C14" s="13"/>
      <c r="D14" s="13"/>
      <c r="E14" s="13"/>
    </row>
    <row r="15" spans="1:6" x14ac:dyDescent="0.45">
      <c r="A15" s="12"/>
      <c r="B15" s="13"/>
      <c r="C15" s="13"/>
      <c r="D15" s="13"/>
      <c r="E15" s="13"/>
    </row>
    <row r="16" spans="1:6" x14ac:dyDescent="0.45">
      <c r="A16" s="12"/>
      <c r="B16" s="13"/>
      <c r="C16" s="13"/>
      <c r="D16" s="13"/>
      <c r="E16" s="13"/>
    </row>
    <row r="17" spans="1:5" x14ac:dyDescent="0.45">
      <c r="A17" s="12"/>
      <c r="B17" s="13"/>
      <c r="C17" s="13"/>
      <c r="D17" s="13"/>
      <c r="E17" s="13"/>
    </row>
    <row r="18" spans="1:5" x14ac:dyDescent="0.45">
      <c r="A18" s="12"/>
      <c r="B18" s="13"/>
      <c r="C18" s="13"/>
      <c r="D18" s="13"/>
      <c r="E18" s="13"/>
    </row>
    <row r="19" spans="1:5" x14ac:dyDescent="0.45">
      <c r="A19" s="12"/>
      <c r="B19" s="13"/>
      <c r="C19" s="13"/>
      <c r="D19" s="13"/>
      <c r="E19" s="13"/>
    </row>
    <row r="20" spans="1:5" x14ac:dyDescent="0.45">
      <c r="A20" s="12"/>
      <c r="B20" s="13"/>
      <c r="C20" s="13"/>
      <c r="D20" s="13"/>
      <c r="E20" s="13"/>
    </row>
    <row r="21" spans="1:5" x14ac:dyDescent="0.45">
      <c r="A21" s="12"/>
      <c r="B21" s="13"/>
      <c r="C21" s="13"/>
      <c r="D21" s="13"/>
      <c r="E21" s="13"/>
    </row>
    <row r="22" spans="1:5" x14ac:dyDescent="0.45">
      <c r="A22" s="12"/>
      <c r="B22" s="13"/>
      <c r="C22" s="13"/>
      <c r="D22" s="13"/>
      <c r="E22" s="13"/>
    </row>
    <row r="23" spans="1:5" x14ac:dyDescent="0.45">
      <c r="A23" s="12"/>
      <c r="B23" s="13"/>
      <c r="C23" s="13"/>
      <c r="D23" s="13"/>
      <c r="E23" s="13"/>
    </row>
    <row r="24" spans="1:5" x14ac:dyDescent="0.45">
      <c r="A24" s="12"/>
      <c r="B24" s="13"/>
      <c r="C24" s="13"/>
      <c r="D24" s="13"/>
      <c r="E24" s="13"/>
    </row>
    <row r="25" spans="1:5" x14ac:dyDescent="0.45">
      <c r="A25" s="12"/>
      <c r="B25" s="13"/>
      <c r="C25" s="13"/>
      <c r="D25" s="13"/>
      <c r="E25" s="13"/>
    </row>
    <row r="26" spans="1:5" x14ac:dyDescent="0.45">
      <c r="A26" s="12"/>
      <c r="B26" s="13"/>
      <c r="C26" s="13"/>
      <c r="D26" s="13"/>
      <c r="E26" s="13"/>
    </row>
    <row r="27" spans="1:5" x14ac:dyDescent="0.45">
      <c r="A27" s="12"/>
      <c r="B27" s="13"/>
      <c r="C27" s="13"/>
      <c r="D27" s="13"/>
      <c r="E27" s="13"/>
    </row>
    <row r="28" spans="1:5" x14ac:dyDescent="0.45">
      <c r="A28" s="12"/>
      <c r="B28" s="13"/>
      <c r="C28" s="13"/>
      <c r="D28" s="13"/>
      <c r="E28" s="13"/>
    </row>
    <row r="29" spans="1:5" x14ac:dyDescent="0.45">
      <c r="A29" s="12"/>
      <c r="B29" s="13"/>
      <c r="C29" s="13"/>
      <c r="D29" s="13"/>
      <c r="E29" s="13"/>
    </row>
    <row r="30" spans="1:5" x14ac:dyDescent="0.45">
      <c r="A30" s="12"/>
      <c r="B30" s="13"/>
      <c r="C30" s="13"/>
      <c r="D30" s="13"/>
      <c r="E30" s="13"/>
    </row>
    <row r="31" spans="1:5" x14ac:dyDescent="0.45">
      <c r="A31" s="12"/>
      <c r="B31" s="13"/>
      <c r="C31" s="13"/>
      <c r="D31" s="13"/>
      <c r="E31" s="13"/>
    </row>
    <row r="32" spans="1:5" x14ac:dyDescent="0.45">
      <c r="A32" s="12"/>
      <c r="B32" s="13"/>
      <c r="C32" s="13"/>
      <c r="D32" s="13"/>
      <c r="E32" s="13"/>
    </row>
    <row r="33" spans="1:5" x14ac:dyDescent="0.45">
      <c r="A33" s="12"/>
      <c r="B33" s="13"/>
      <c r="C33" s="13"/>
      <c r="D33" s="13"/>
      <c r="E33" s="13"/>
    </row>
    <row r="34" spans="1:5" x14ac:dyDescent="0.45">
      <c r="A34" s="12"/>
      <c r="B34" s="13"/>
      <c r="C34" s="13"/>
      <c r="D34" s="13"/>
      <c r="E34" s="13"/>
    </row>
    <row r="35" spans="1:5" x14ac:dyDescent="0.45">
      <c r="A35" s="12"/>
      <c r="B35" s="13"/>
      <c r="C35" s="13"/>
      <c r="D35" s="13"/>
      <c r="E35" s="13"/>
    </row>
    <row r="36" spans="1:5" x14ac:dyDescent="0.45">
      <c r="A36" s="12"/>
      <c r="B36" s="13"/>
      <c r="C36" s="13"/>
      <c r="D36" s="13"/>
      <c r="E36" s="13"/>
    </row>
    <row r="37" spans="1:5" x14ac:dyDescent="0.45">
      <c r="A37" s="12"/>
      <c r="B37" s="13"/>
      <c r="C37" s="13"/>
      <c r="D37" s="13"/>
      <c r="E37" s="13"/>
    </row>
    <row r="38" spans="1:5" x14ac:dyDescent="0.45">
      <c r="A38" s="12"/>
      <c r="B38" s="13"/>
      <c r="C38" s="13"/>
      <c r="D38" s="13"/>
      <c r="E38" s="13"/>
    </row>
    <row r="39" spans="1:5" x14ac:dyDescent="0.45">
      <c r="A39" s="12"/>
      <c r="B39" s="13"/>
      <c r="C39" s="13"/>
      <c r="D39" s="13"/>
      <c r="E39" s="13"/>
    </row>
    <row r="40" spans="1:5" x14ac:dyDescent="0.45">
      <c r="A40" s="12"/>
      <c r="B40" s="13"/>
      <c r="C40" s="13"/>
      <c r="D40" s="13"/>
      <c r="E40" s="13"/>
    </row>
    <row r="41" spans="1:5" x14ac:dyDescent="0.45">
      <c r="A41" s="12"/>
      <c r="B41" s="13"/>
      <c r="C41" s="13"/>
      <c r="D41" s="13"/>
      <c r="E41" s="13"/>
    </row>
    <row r="42" spans="1:5" x14ac:dyDescent="0.45">
      <c r="A42" s="12"/>
      <c r="B42" s="13"/>
      <c r="C42" s="13"/>
      <c r="D42" s="13"/>
      <c r="E42" s="13"/>
    </row>
    <row r="43" spans="1:5" x14ac:dyDescent="0.45">
      <c r="A43" s="12"/>
      <c r="B43" s="13"/>
      <c r="C43" s="13"/>
      <c r="D43" s="13"/>
      <c r="E43" s="13"/>
    </row>
    <row r="44" spans="1:5" x14ac:dyDescent="0.45">
      <c r="A44" s="12"/>
      <c r="B44" s="13"/>
      <c r="C44" s="13"/>
      <c r="D44" s="13"/>
      <c r="E44" s="13"/>
    </row>
    <row r="45" spans="1:5" x14ac:dyDescent="0.45">
      <c r="A45" s="12"/>
      <c r="B45" s="13"/>
      <c r="C45" s="13"/>
      <c r="D45" s="13"/>
      <c r="E45" s="13"/>
    </row>
    <row r="46" spans="1:5" x14ac:dyDescent="0.45">
      <c r="A46" s="12"/>
      <c r="B46" s="13"/>
      <c r="C46" s="13"/>
      <c r="D46" s="13"/>
      <c r="E46" s="13"/>
    </row>
    <row r="47" spans="1:5" x14ac:dyDescent="0.45">
      <c r="A47" s="12"/>
      <c r="B47" s="13"/>
      <c r="C47" s="13"/>
      <c r="D47" s="13"/>
      <c r="E47" s="13"/>
    </row>
    <row r="48" spans="1:5" x14ac:dyDescent="0.45">
      <c r="A48" s="12"/>
      <c r="B48" s="13"/>
      <c r="C48" s="13"/>
      <c r="D48" s="13"/>
      <c r="E48" s="13"/>
    </row>
    <row r="49" spans="1:5" x14ac:dyDescent="0.45">
      <c r="A49" s="12"/>
      <c r="B49" s="13"/>
      <c r="C49" s="13"/>
      <c r="D49" s="13"/>
      <c r="E49" s="13"/>
    </row>
    <row r="50" spans="1:5" x14ac:dyDescent="0.45">
      <c r="A50" s="12"/>
      <c r="B50" s="13"/>
      <c r="C50" s="13"/>
      <c r="D50" s="13"/>
      <c r="E50" s="13"/>
    </row>
    <row r="51" spans="1:5" x14ac:dyDescent="0.45">
      <c r="A51" s="12"/>
      <c r="B51" s="13"/>
      <c r="C51" s="13"/>
      <c r="D51" s="13"/>
      <c r="E51" s="13"/>
    </row>
    <row r="52" spans="1:5" x14ac:dyDescent="0.45">
      <c r="A52" s="12"/>
      <c r="B52" s="13"/>
      <c r="C52" s="13"/>
      <c r="D52" s="13"/>
      <c r="E52" s="13"/>
    </row>
    <row r="53" spans="1:5" x14ac:dyDescent="0.45">
      <c r="A53" s="12"/>
      <c r="B53" s="13"/>
      <c r="C53" s="13"/>
      <c r="D53" s="13"/>
      <c r="E53" s="13"/>
    </row>
    <row r="54" spans="1:5" x14ac:dyDescent="0.45">
      <c r="A54" s="12"/>
      <c r="B54" s="13"/>
      <c r="C54" s="13"/>
      <c r="D54" s="13"/>
      <c r="E54" s="13"/>
    </row>
    <row r="55" spans="1:5" x14ac:dyDescent="0.45">
      <c r="A55" s="12"/>
      <c r="B55" s="13"/>
      <c r="C55" s="13"/>
      <c r="D55" s="13"/>
      <c r="E55" s="13"/>
    </row>
    <row r="56" spans="1:5" x14ac:dyDescent="0.45">
      <c r="A56" s="12"/>
      <c r="B56" s="13"/>
      <c r="C56" s="13"/>
      <c r="D56" s="13"/>
      <c r="E56" s="13"/>
    </row>
    <row r="57" spans="1:5" x14ac:dyDescent="0.45">
      <c r="A57" s="12"/>
      <c r="B57" s="13"/>
      <c r="C57" s="13"/>
      <c r="D57" s="13"/>
      <c r="E57" s="13"/>
    </row>
    <row r="58" spans="1:5" x14ac:dyDescent="0.45">
      <c r="A58" s="12"/>
      <c r="B58" s="13"/>
      <c r="C58" s="13"/>
      <c r="D58" s="13"/>
      <c r="E58" s="13"/>
    </row>
    <row r="59" spans="1:5" x14ac:dyDescent="0.45">
      <c r="A59" s="12"/>
      <c r="B59" s="13"/>
      <c r="C59" s="13"/>
      <c r="D59" s="13"/>
      <c r="E59" s="13"/>
    </row>
    <row r="60" spans="1:5" x14ac:dyDescent="0.45">
      <c r="A60" s="12"/>
      <c r="B60" s="13"/>
      <c r="C60" s="13"/>
      <c r="D60" s="13"/>
      <c r="E60" s="13"/>
    </row>
    <row r="61" spans="1:5" x14ac:dyDescent="0.45">
      <c r="A61" s="12"/>
      <c r="B61" s="13"/>
      <c r="C61" s="13"/>
      <c r="D61" s="13"/>
      <c r="E61" s="13"/>
    </row>
    <row r="62" spans="1:5" x14ac:dyDescent="0.45">
      <c r="A62" s="12"/>
      <c r="B62" s="13"/>
      <c r="C62" s="13"/>
      <c r="D62" s="13"/>
      <c r="E62" s="13"/>
    </row>
    <row r="63" spans="1:5" x14ac:dyDescent="0.45">
      <c r="A63" s="12"/>
      <c r="B63" s="13"/>
      <c r="C63" s="13"/>
      <c r="D63" s="13"/>
      <c r="E63" s="13"/>
    </row>
    <row r="64" spans="1:5" x14ac:dyDescent="0.45">
      <c r="A64" s="12"/>
      <c r="B64" s="13"/>
      <c r="C64" s="13"/>
      <c r="D64" s="13"/>
      <c r="E64" s="13"/>
    </row>
    <row r="65" spans="1:5" x14ac:dyDescent="0.45">
      <c r="A65" s="12"/>
      <c r="B65" s="13"/>
      <c r="C65" s="13"/>
      <c r="D65" s="13"/>
      <c r="E65" s="13"/>
    </row>
    <row r="66" spans="1:5" x14ac:dyDescent="0.45">
      <c r="A66" s="12"/>
      <c r="B66" s="13"/>
      <c r="C66" s="13"/>
      <c r="D66" s="13"/>
      <c r="E66" s="13"/>
    </row>
    <row r="67" spans="1:5" x14ac:dyDescent="0.45">
      <c r="A67" s="12"/>
      <c r="B67" s="13"/>
      <c r="C67" s="13"/>
      <c r="D67" s="13"/>
      <c r="E67" s="13"/>
    </row>
    <row r="68" spans="1:5" x14ac:dyDescent="0.45">
      <c r="A68" s="12"/>
      <c r="B68" s="13"/>
      <c r="C68" s="13"/>
      <c r="D68" s="13"/>
      <c r="E68" s="13"/>
    </row>
    <row r="69" spans="1:5" x14ac:dyDescent="0.45">
      <c r="A69" s="12"/>
      <c r="B69" s="13"/>
      <c r="C69" s="13"/>
      <c r="D69" s="13"/>
      <c r="E69" s="13"/>
    </row>
    <row r="70" spans="1:5" x14ac:dyDescent="0.45">
      <c r="A70" s="12"/>
      <c r="B70" s="13"/>
      <c r="C70" s="13"/>
      <c r="D70" s="13"/>
      <c r="E70" s="13"/>
    </row>
    <row r="71" spans="1:5" x14ac:dyDescent="0.45">
      <c r="A71" s="12"/>
      <c r="B71" s="13"/>
      <c r="C71" s="13"/>
      <c r="D71" s="13"/>
      <c r="E71" s="13"/>
    </row>
    <row r="72" spans="1:5" x14ac:dyDescent="0.45">
      <c r="A72" s="12"/>
      <c r="B72" s="13"/>
      <c r="C72" s="13"/>
      <c r="D72" s="13"/>
      <c r="E72" s="13"/>
    </row>
    <row r="73" spans="1:5" x14ac:dyDescent="0.45">
      <c r="A73" s="12"/>
      <c r="B73" s="13"/>
      <c r="C73" s="13"/>
      <c r="D73" s="13"/>
      <c r="E73" s="13"/>
    </row>
    <row r="74" spans="1:5" x14ac:dyDescent="0.45">
      <c r="A74" s="11"/>
      <c r="B74" s="13"/>
      <c r="C74" s="13"/>
      <c r="D74" s="13"/>
      <c r="E74" s="13"/>
    </row>
    <row r="75" spans="1:5" x14ac:dyDescent="0.45">
      <c r="A75" s="11"/>
      <c r="B75" s="13"/>
      <c r="C75" s="13"/>
      <c r="D75" s="13"/>
      <c r="E75" s="13"/>
    </row>
    <row r="76" spans="1:5" x14ac:dyDescent="0.45">
      <c r="A76" s="11"/>
      <c r="B76" s="13"/>
      <c r="C76" s="13"/>
      <c r="D76" s="13"/>
      <c r="E76" s="13"/>
    </row>
    <row r="77" spans="1:5" x14ac:dyDescent="0.45">
      <c r="A77" s="11"/>
      <c r="B77" s="13"/>
      <c r="C77" s="13"/>
      <c r="D77" s="13"/>
      <c r="E77" s="13"/>
    </row>
    <row r="78" spans="1:5" x14ac:dyDescent="0.45">
      <c r="A78" s="11"/>
      <c r="B78" s="13"/>
      <c r="C78" s="13"/>
      <c r="D78" s="13"/>
      <c r="E78" s="13"/>
    </row>
    <row r="79" spans="1:5" x14ac:dyDescent="0.45">
      <c r="A79" s="11"/>
      <c r="B79" s="11"/>
      <c r="C79" s="11"/>
      <c r="D79" s="11"/>
      <c r="E79" s="11"/>
    </row>
    <row r="80" spans="1:5" x14ac:dyDescent="0.45">
      <c r="A80" s="11"/>
      <c r="B80" s="11"/>
      <c r="C80" s="11"/>
      <c r="D80" s="11"/>
      <c r="E80" s="11"/>
    </row>
    <row r="81" spans="1:5" x14ac:dyDescent="0.45">
      <c r="A81" s="11"/>
      <c r="B81" s="11"/>
      <c r="C81" s="11"/>
      <c r="D81" s="11"/>
      <c r="E81" s="11"/>
    </row>
    <row r="82" spans="1:5" x14ac:dyDescent="0.45">
      <c r="A82" s="11"/>
      <c r="B82" s="11"/>
      <c r="C82" s="11"/>
      <c r="D82" s="11"/>
      <c r="E82" s="11"/>
    </row>
    <row r="83" spans="1:5" x14ac:dyDescent="0.45">
      <c r="A83" s="11"/>
      <c r="B83" s="11"/>
      <c r="C83" s="11"/>
      <c r="D83" s="11"/>
      <c r="E83" s="11"/>
    </row>
    <row r="84" spans="1:5" x14ac:dyDescent="0.45">
      <c r="A84" s="11"/>
      <c r="B84" s="11"/>
      <c r="C84" s="11"/>
      <c r="D84" s="11"/>
      <c r="E84" s="11"/>
    </row>
    <row r="85" spans="1:5" x14ac:dyDescent="0.45">
      <c r="A85" s="11"/>
      <c r="B85" s="11"/>
      <c r="C85" s="11"/>
      <c r="D85" s="11"/>
      <c r="E85" s="11"/>
    </row>
    <row r="86" spans="1:5" x14ac:dyDescent="0.45">
      <c r="A86" s="11"/>
      <c r="B86" s="11"/>
      <c r="C86" s="11"/>
      <c r="D86" s="11"/>
      <c r="E86" s="11"/>
    </row>
    <row r="87" spans="1:5" x14ac:dyDescent="0.45">
      <c r="A87" s="11"/>
      <c r="B87" s="11"/>
      <c r="C87" s="11"/>
      <c r="D87" s="11"/>
      <c r="E87" s="11"/>
    </row>
    <row r="88" spans="1:5" x14ac:dyDescent="0.45">
      <c r="A88" s="11"/>
      <c r="B88" s="11"/>
      <c r="C88" s="11"/>
      <c r="D88" s="11"/>
      <c r="E88" s="11"/>
    </row>
  </sheetData>
  <mergeCells count="12">
    <mergeCell ref="A3:B3"/>
    <mergeCell ref="C3:D3"/>
    <mergeCell ref="A4:B4"/>
    <mergeCell ref="C4:D4"/>
    <mergeCell ref="C5:D5"/>
    <mergeCell ref="A5:B5"/>
    <mergeCell ref="D12:E12"/>
    <mergeCell ref="D13:E13"/>
    <mergeCell ref="A6:B6"/>
    <mergeCell ref="A7:B7"/>
    <mergeCell ref="D10:E10"/>
    <mergeCell ref="D11:E11"/>
  </mergeCells>
  <phoneticPr fontId="1"/>
  <dataValidations count="1">
    <dataValidation type="whole" allowBlank="1" showInputMessage="1" showErrorMessage="1" sqref="C6" xr:uid="{99A75F18-870E-44D1-B1ED-FEB3EE1F798D}">
      <formula1>100000</formula1>
      <formula2>199999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定額法の償却率</vt:lpstr>
      <vt:lpstr>定額法</vt:lpstr>
      <vt:lpstr>３年一括償却</vt:lpstr>
      <vt:lpstr>'３年一括償却'!Print_Titles</vt:lpstr>
      <vt:lpstr>定額法!Print_Titles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2023-02-28T05:07:21Z</cp:lastPrinted>
  <dcterms:created xsi:type="dcterms:W3CDTF">2023-02-27T00:25:26Z</dcterms:created>
  <dcterms:modified xsi:type="dcterms:W3CDTF">2023-02-28T11:35:15Z</dcterms:modified>
</cp:coreProperties>
</file>