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育児時短就業給付金20250401\"/>
    </mc:Choice>
  </mc:AlternateContent>
  <xr:revisionPtr revIDLastSave="0" documentId="13_ncr:1_{C823E58B-6100-40A5-9AF0-92C1BEBC3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育児時短就業給付金計算" sheetId="3" r:id="rId1"/>
    <sheet name="計算シート" sheetId="8" r:id="rId2"/>
  </sheets>
  <definedNames>
    <definedName name="_xlnm._FilterDatabase" localSheetId="0" hidden="1">育児時短就業給付金計算!$D$6:$G$6</definedName>
  </definedNames>
  <calcPr calcId="181029"/>
</workbook>
</file>

<file path=xl/calcChain.xml><?xml version="1.0" encoding="utf-8"?>
<calcChain xmlns="http://schemas.openxmlformats.org/spreadsheetml/2006/main">
  <c r="D12" i="8" l="1"/>
  <c r="F12" i="8" s="1"/>
  <c r="D13" i="8" l="1"/>
  <c r="F13" i="8"/>
  <c r="F14" i="8" l="1"/>
  <c r="D14" i="8" s="1"/>
  <c r="D16" i="8" s="1"/>
  <c r="D23" i="8" l="1"/>
  <c r="D26" i="8" s="1"/>
  <c r="D11" i="3"/>
  <c r="D25" i="8" l="1"/>
  <c r="D28" i="8" s="1"/>
  <c r="D12" i="3" s="1"/>
  <c r="D8" i="8" l="1"/>
  <c r="D7" i="8"/>
</calcChain>
</file>

<file path=xl/sharedStrings.xml><?xml version="1.0" encoding="utf-8"?>
<sst xmlns="http://schemas.openxmlformats.org/spreadsheetml/2006/main" count="45" uniqueCount="34">
  <si>
    <t>１．条件</t>
    <rPh sb="2" eb="4">
      <t>ジョウケン</t>
    </rPh>
    <phoneticPr fontId="1"/>
  </si>
  <si>
    <t>賃金日額</t>
    <rPh sb="0" eb="2">
      <t>チンギン</t>
    </rPh>
    <rPh sb="2" eb="4">
      <t>ニチガク</t>
    </rPh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</si>
  <si>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</si>
  <si>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</si>
  <si>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令和６年８月１日現在（毎年更新）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マイトシ</t>
    </rPh>
    <rPh sb="13" eb="15">
      <t>コウシン</t>
    </rPh>
    <phoneticPr fontId="1"/>
  </si>
  <si>
    <t>賃金月額</t>
    <rPh sb="0" eb="2">
      <t>チンギン</t>
    </rPh>
    <rPh sb="2" eb="4">
      <t>ゲツガク</t>
    </rPh>
    <phoneticPr fontId="1"/>
  </si>
  <si>
    <t>育児時短就業給付金算出表【概算】</t>
    <rPh sb="0" eb="2">
      <t>イクジ</t>
    </rPh>
    <rPh sb="2" eb="4">
      <t>ジタン</t>
    </rPh>
    <rPh sb="4" eb="6">
      <t>シュウギョウ</t>
    </rPh>
    <rPh sb="6" eb="9">
      <t>キュウフキン</t>
    </rPh>
    <rPh sb="9" eb="11">
      <t>サンシュツ</t>
    </rPh>
    <rPh sb="11" eb="12">
      <t>ヒョウ</t>
    </rPh>
    <rPh sb="13" eb="15">
      <t>ガイサン</t>
    </rPh>
    <phoneticPr fontId="1"/>
  </si>
  <si>
    <t>円</t>
    <rPh sb="0" eb="1">
      <t>エン</t>
    </rPh>
    <phoneticPr fontId="1"/>
  </si>
  <si>
    <t>入力箇所　　</t>
    <rPh sb="0" eb="2">
      <t>ニュウリョク</t>
    </rPh>
    <rPh sb="2" eb="4">
      <t>カショ</t>
    </rPh>
    <phoneticPr fontId="1"/>
  </si>
  <si>
    <t>育児時短就業開始時の賃金月額</t>
    <rPh sb="0" eb="2">
      <t>イクジ</t>
    </rPh>
    <rPh sb="2" eb="6">
      <t>ジタンシュウギョウ</t>
    </rPh>
    <rPh sb="6" eb="8">
      <t>カイシ</t>
    </rPh>
    <rPh sb="8" eb="9">
      <t>ジ</t>
    </rPh>
    <rPh sb="10" eb="14">
      <t>チンギンゲツガク</t>
    </rPh>
    <phoneticPr fontId="1"/>
  </si>
  <si>
    <t>円</t>
    <rPh sb="0" eb="1">
      <t>エン</t>
    </rPh>
    <phoneticPr fontId="1"/>
  </si>
  <si>
    <t>育児時短就業給付金　計算シート</t>
    <rPh sb="0" eb="2">
      <t>イクジ</t>
    </rPh>
    <rPh sb="2" eb="4">
      <t>ジタン</t>
    </rPh>
    <rPh sb="4" eb="6">
      <t>シュウギョウ</t>
    </rPh>
    <rPh sb="6" eb="9">
      <t>キュウフキン</t>
    </rPh>
    <rPh sb="10" eb="12">
      <t>ケイサン</t>
    </rPh>
    <phoneticPr fontId="1"/>
  </si>
  <si>
    <t>１．賃金日額・月額の上限・下限額</t>
    <rPh sb="2" eb="4">
      <t>チンギン</t>
    </rPh>
    <rPh sb="4" eb="6">
      <t>ニチガク</t>
    </rPh>
    <rPh sb="7" eb="9">
      <t>ゲツガク</t>
    </rPh>
    <rPh sb="10" eb="12">
      <t>ジョウゲン</t>
    </rPh>
    <rPh sb="13" eb="16">
      <t>カゲンガク</t>
    </rPh>
    <phoneticPr fontId="1"/>
  </si>
  <si>
    <t>２．支給率の算出</t>
    <rPh sb="2" eb="5">
      <t>シキュウリツ</t>
    </rPh>
    <rPh sb="6" eb="8">
      <t>サンシュツ</t>
    </rPh>
    <phoneticPr fontId="1"/>
  </si>
  <si>
    <t>支給対象月に支払われた給与額
（交通費を含む総支給額）</t>
    <rPh sb="0" eb="5">
      <t>シキュウタイショウツキ</t>
    </rPh>
    <rPh sb="6" eb="8">
      <t>シハラ</t>
    </rPh>
    <rPh sb="11" eb="13">
      <t>キュウヨ</t>
    </rPh>
    <rPh sb="13" eb="14">
      <t>ガク</t>
    </rPh>
    <phoneticPr fontId="1"/>
  </si>
  <si>
    <t>賃金率</t>
    <rPh sb="0" eb="3">
      <t>チンギンリツ</t>
    </rPh>
    <phoneticPr fontId="1"/>
  </si>
  <si>
    <t>支給率</t>
    <rPh sb="0" eb="3">
      <t>シキュウリツ</t>
    </rPh>
    <phoneticPr fontId="1"/>
  </si>
  <si>
    <t>支給率算出</t>
    <rPh sb="0" eb="3">
      <t>シキュウリツ</t>
    </rPh>
    <rPh sb="3" eb="5">
      <t>サンシュツ</t>
    </rPh>
    <phoneticPr fontId="1"/>
  </si>
  <si>
    <t>【調整後の支給率の算出】</t>
    <rPh sb="1" eb="4">
      <t>チョウセイゴ</t>
    </rPh>
    <rPh sb="5" eb="7">
      <t>シキュウ</t>
    </rPh>
    <rPh sb="7" eb="8">
      <t>リツ</t>
    </rPh>
    <rPh sb="9" eb="11">
      <t>サンシュツ</t>
    </rPh>
    <phoneticPr fontId="1"/>
  </si>
  <si>
    <t>３．支給額の算出</t>
    <rPh sb="2" eb="5">
      <t>シキュウガク</t>
    </rPh>
    <rPh sb="6" eb="8">
      <t>サンシュツ</t>
    </rPh>
    <phoneticPr fontId="1"/>
  </si>
  <si>
    <t>支給限度額</t>
    <rPh sb="0" eb="5">
      <t>シキュウゲンドガク</t>
    </rPh>
    <phoneticPr fontId="1"/>
  </si>
  <si>
    <t>支給最低額</t>
    <rPh sb="0" eb="2">
      <t>シキュウ</t>
    </rPh>
    <rPh sb="2" eb="5">
      <t>サイテイガク</t>
    </rPh>
    <phoneticPr fontId="1"/>
  </si>
  <si>
    <t>仮の支給額</t>
    <rPh sb="0" eb="1">
      <t>カリ</t>
    </rPh>
    <rPh sb="2" eb="5">
      <t>シキュウガク</t>
    </rPh>
    <phoneticPr fontId="1"/>
  </si>
  <si>
    <t>支給額</t>
    <rPh sb="0" eb="3">
      <t>シキュウガク</t>
    </rPh>
    <phoneticPr fontId="1"/>
  </si>
  <si>
    <t>支給額（確定）</t>
    <rPh sb="0" eb="3">
      <t>シキュウガク</t>
    </rPh>
    <rPh sb="4" eb="6">
      <t>カクテイ</t>
    </rPh>
    <phoneticPr fontId="1"/>
  </si>
  <si>
    <t>３．備　考</t>
    <rPh sb="2" eb="3">
      <t>ビ</t>
    </rPh>
    <rPh sb="4" eb="5">
      <t>コウ</t>
    </rPh>
    <phoneticPr fontId="1"/>
  </si>
  <si>
    <t>①「育児時短就業開始時の賃金月額」がわからない場合は、育児時短就業開始前、または、</t>
    <rPh sb="23" eb="25">
      <t>バアイ</t>
    </rPh>
    <phoneticPr fontId="1"/>
  </si>
  <si>
    <t>　 産前産後休業・育児休業前の月額給与（交通費を含む総支給額）で代用してください。</t>
    <rPh sb="2" eb="8">
      <t>サンゼンサンゴキュウギョウ</t>
    </rPh>
    <rPh sb="9" eb="13">
      <t>イクジキュウギョウ</t>
    </rPh>
    <rPh sb="13" eb="14">
      <t>マエ</t>
    </rPh>
    <rPh sb="15" eb="19">
      <t>ゲツガクキュウヨ</t>
    </rPh>
    <rPh sb="20" eb="23">
      <t>コウツウヒ</t>
    </rPh>
    <rPh sb="24" eb="25">
      <t>フク</t>
    </rPh>
    <rPh sb="26" eb="30">
      <t>ソウシキュウガク</t>
    </rPh>
    <rPh sb="32" eb="34">
      <t>ダイヨウ</t>
    </rPh>
    <phoneticPr fontId="1"/>
  </si>
  <si>
    <t>②「支給対象月に支払われた給与額」は、育児時短就業期間中に支払われた給料のことで、</t>
    <rPh sb="25" eb="28">
      <t>キカンチュウ</t>
    </rPh>
    <rPh sb="29" eb="31">
      <t>シハラ</t>
    </rPh>
    <rPh sb="34" eb="36">
      <t>キュウリョウ</t>
    </rPh>
    <phoneticPr fontId="1"/>
  </si>
  <si>
    <t>　 賞与は含まれません。</t>
    <rPh sb="2" eb="4">
      <t>ショウヨ</t>
    </rPh>
    <rPh sb="5" eb="6">
      <t>フク</t>
    </rPh>
    <phoneticPr fontId="1"/>
  </si>
  <si>
    <t>２．育児時短就業給付金の算出（支給対象月ごと）</t>
    <phoneticPr fontId="1"/>
  </si>
  <si>
    <t>　　  「470,700を超える」場合は、「470,700」と入力してください。</t>
    <rPh sb="13" eb="14">
      <t>コ</t>
    </rPh>
    <rPh sb="17" eb="19">
      <t>バアイ</t>
    </rPh>
    <rPh sb="31" eb="33">
      <t>ニュウリョク</t>
    </rPh>
    <phoneticPr fontId="1"/>
  </si>
  <si>
    <t>　 ※入力範囲は、「86,070～470,700」となっています。</t>
    <rPh sb="3" eb="5">
      <t>ニュウリョク</t>
    </rPh>
    <rPh sb="5" eb="7">
      <t>ハンイ</t>
    </rPh>
    <phoneticPr fontId="1"/>
  </si>
  <si>
    <t>　 　 「86,070未満」の場合は、育児時短就業給付金の支給はありません。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</si>
</sst>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);[Red]\(#,##0\)"/>
    <numFmt numFmtId="178" formatCode="#,##0_ "/>
    <numFmt numFmtId="179" formatCode="#,##0.00_ "/>
    <numFmt numFmtId="180" formatCode="#,##0.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178" fontId="0" fillId="2" borderId="0" xfId="0" applyNumberFormat="1" applyFill="1">
      <alignment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0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1"/>
  <sheetViews>
    <sheetView tabSelected="1" workbookViewId="0">
      <selection activeCell="H7" sqref="H7"/>
    </sheetView>
  </sheetViews>
  <sheetFormatPr defaultRowHeight="13.5" x14ac:dyDescent="0.15"/>
  <cols>
    <col min="1" max="1" width="3.25" customWidth="1"/>
    <col min="2" max="2" width="16.25" customWidth="1"/>
    <col min="3" max="3" width="22.875" customWidth="1"/>
    <col min="4" max="4" width="14.625" style="3" customWidth="1"/>
    <col min="5" max="5" width="5.75" style="3" customWidth="1"/>
    <col min="6" max="6" width="14.625" style="3" customWidth="1"/>
    <col min="7" max="7" width="5" customWidth="1"/>
    <col min="8" max="8" width="4.25" style="1" customWidth="1"/>
  </cols>
  <sheetData>
    <row r="1" spans="1:6" ht="23.25" customHeight="1" x14ac:dyDescent="0.15">
      <c r="A1" s="4" t="s">
        <v>6</v>
      </c>
    </row>
    <row r="2" spans="1:6" ht="15" customHeight="1" x14ac:dyDescent="0.15">
      <c r="A2" s="4"/>
    </row>
    <row r="3" spans="1:6" x14ac:dyDescent="0.15">
      <c r="C3" s="2" t="s">
        <v>8</v>
      </c>
      <c r="D3" s="11"/>
      <c r="E3" s="12"/>
      <c r="F3" s="10"/>
    </row>
    <row r="4" spans="1:6" ht="21.75" customHeight="1" x14ac:dyDescent="0.15">
      <c r="A4" s="6" t="s">
        <v>0</v>
      </c>
    </row>
    <row r="5" spans="1:6" ht="9" customHeight="1" x14ac:dyDescent="0.15"/>
    <row r="6" spans="1:6" ht="36.75" customHeight="1" x14ac:dyDescent="0.15">
      <c r="B6" s="22" t="s">
        <v>9</v>
      </c>
      <c r="C6" s="23"/>
      <c r="D6" s="8">
        <v>300000</v>
      </c>
      <c r="E6" s="5" t="s">
        <v>10</v>
      </c>
      <c r="F6" s="7"/>
    </row>
    <row r="7" spans="1:6" ht="36.75" customHeight="1" x14ac:dyDescent="0.15">
      <c r="B7" s="24" t="s">
        <v>14</v>
      </c>
      <c r="C7" s="25"/>
      <c r="D7" s="8">
        <v>200000</v>
      </c>
      <c r="E7" s="5" t="s">
        <v>7</v>
      </c>
    </row>
    <row r="8" spans="1:6" ht="15.95" customHeight="1" x14ac:dyDescent="0.15"/>
    <row r="9" spans="1:6" ht="21.75" customHeight="1" x14ac:dyDescent="0.15">
      <c r="A9" s="6" t="s">
        <v>30</v>
      </c>
    </row>
    <row r="10" spans="1:6" ht="9" customHeight="1" x14ac:dyDescent="0.15"/>
    <row r="11" spans="1:6" ht="36.75" customHeight="1" x14ac:dyDescent="0.15">
      <c r="B11" s="26" t="s">
        <v>16</v>
      </c>
      <c r="C11" s="26"/>
      <c r="D11" s="18">
        <f>計算シート!D16</f>
        <v>0.1</v>
      </c>
      <c r="E11" s="20"/>
    </row>
    <row r="12" spans="1:6" ht="36.75" customHeight="1" x14ac:dyDescent="0.15">
      <c r="B12" s="26" t="s">
        <v>23</v>
      </c>
      <c r="C12" s="26"/>
      <c r="D12" s="19">
        <f>計算シート!D28</f>
        <v>20000</v>
      </c>
      <c r="E12" s="21" t="s">
        <v>10</v>
      </c>
    </row>
    <row r="14" spans="1:6" ht="21.75" customHeight="1" x14ac:dyDescent="0.15">
      <c r="A14" s="6" t="s">
        <v>25</v>
      </c>
    </row>
    <row r="15" spans="1:6" ht="20.25" customHeight="1" x14ac:dyDescent="0.15">
      <c r="B15" t="s">
        <v>26</v>
      </c>
    </row>
    <row r="16" spans="1:6" ht="20.25" customHeight="1" x14ac:dyDescent="0.15">
      <c r="B16" t="s">
        <v>27</v>
      </c>
    </row>
    <row r="17" spans="2:2" ht="20.25" customHeight="1" x14ac:dyDescent="0.15">
      <c r="B17" t="s">
        <v>32</v>
      </c>
    </row>
    <row r="18" spans="2:2" ht="20.25" customHeight="1" x14ac:dyDescent="0.15">
      <c r="B18" t="s">
        <v>33</v>
      </c>
    </row>
    <row r="19" spans="2:2" ht="20.25" customHeight="1" x14ac:dyDescent="0.15">
      <c r="B19" t="s">
        <v>31</v>
      </c>
    </row>
    <row r="20" spans="2:2" ht="20.25" customHeight="1" x14ac:dyDescent="0.15">
      <c r="B20" t="s">
        <v>28</v>
      </c>
    </row>
    <row r="21" spans="2:2" ht="20.25" customHeight="1" x14ac:dyDescent="0.15">
      <c r="B21" t="s">
        <v>29</v>
      </c>
    </row>
  </sheetData>
  <mergeCells count="4">
    <mergeCell ref="B6:C6"/>
    <mergeCell ref="B7:C7"/>
    <mergeCell ref="B11:C11"/>
    <mergeCell ref="B12:C12"/>
  </mergeCells>
  <phoneticPr fontId="1"/>
  <dataValidations count="1">
    <dataValidation type="whole" allowBlank="1" showInputMessage="1" showErrorMessage="1" errorTitle="入力エラー" error="「86,070～470,700」の間で入力してください。" promptTitle="入力の範囲（数値）" prompt="「86,070～470,700」の間で入力してください。" sqref="D6" xr:uid="{8439FA4A-70E6-42E6-AA43-EBC77A937417}">
      <formula1>86070</formula1>
      <formula2>470700</formula2>
    </dataValidation>
  </dataValidations>
  <pageMargins left="0.7" right="0.4" top="0.66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J17" sqref="J17"/>
    </sheetView>
  </sheetViews>
  <sheetFormatPr defaultRowHeight="13.5" x14ac:dyDescent="0.15"/>
  <cols>
    <col min="1" max="1" width="5" style="9" customWidth="1"/>
    <col min="2" max="2" width="11.25" customWidth="1"/>
    <col min="3" max="3" width="6.5" customWidth="1"/>
    <col min="4" max="6" width="12.375" customWidth="1"/>
  </cols>
  <sheetData>
    <row r="1" spans="1:8" x14ac:dyDescent="0.15">
      <c r="A1" s="9" t="s">
        <v>11</v>
      </c>
    </row>
    <row r="3" spans="1:8" x14ac:dyDescent="0.15">
      <c r="A3" s="9" t="s">
        <v>12</v>
      </c>
    </row>
    <row r="4" spans="1:8" ht="6" customHeight="1" x14ac:dyDescent="0.15"/>
    <row r="5" spans="1:8" x14ac:dyDescent="0.15">
      <c r="B5" t="s">
        <v>1</v>
      </c>
      <c r="C5" t="s">
        <v>2</v>
      </c>
      <c r="D5" s="13">
        <v>15690</v>
      </c>
      <c r="E5" s="27" t="s">
        <v>4</v>
      </c>
      <c r="F5" s="27"/>
      <c r="G5" s="27"/>
      <c r="H5" s="27"/>
    </row>
    <row r="6" spans="1:8" x14ac:dyDescent="0.15">
      <c r="C6" t="s">
        <v>3</v>
      </c>
      <c r="D6" s="13">
        <v>2869</v>
      </c>
      <c r="E6" s="27"/>
      <c r="F6" s="27"/>
      <c r="G6" s="27"/>
      <c r="H6" s="27"/>
    </row>
    <row r="7" spans="1:8" x14ac:dyDescent="0.15">
      <c r="B7" t="s">
        <v>5</v>
      </c>
      <c r="C7" t="s">
        <v>2</v>
      </c>
      <c r="D7" s="14">
        <f>D5*30</f>
        <v>470700</v>
      </c>
      <c r="E7" s="9"/>
      <c r="F7" s="9"/>
      <c r="G7" s="9"/>
      <c r="H7" s="9"/>
    </row>
    <row r="8" spans="1:8" x14ac:dyDescent="0.15">
      <c r="C8" t="s">
        <v>3</v>
      </c>
      <c r="D8" s="14">
        <f>D6*30</f>
        <v>86070</v>
      </c>
      <c r="E8" s="9"/>
      <c r="F8" s="9"/>
      <c r="G8" s="9"/>
      <c r="H8" s="9"/>
    </row>
    <row r="10" spans="1:8" x14ac:dyDescent="0.15">
      <c r="A10" s="9" t="s">
        <v>13</v>
      </c>
      <c r="F10" t="s">
        <v>18</v>
      </c>
    </row>
    <row r="11" spans="1:8" ht="5.25" customHeight="1" x14ac:dyDescent="0.15"/>
    <row r="12" spans="1:8" x14ac:dyDescent="0.15">
      <c r="B12" t="s">
        <v>15</v>
      </c>
      <c r="D12" s="15">
        <f>ROUND(育児時短就業給付金計算!D7/育児時短就業給付金計算!D6,4)</f>
        <v>0.66669999999999996</v>
      </c>
      <c r="F12" s="14">
        <f>IF(AND(D12&gt;0.9,D12&lt;1),育児時短就業給付金計算!D7,0)</f>
        <v>0</v>
      </c>
      <c r="G12" t="s">
        <v>10</v>
      </c>
    </row>
    <row r="13" spans="1:8" x14ac:dyDescent="0.15">
      <c r="B13" t="s">
        <v>17</v>
      </c>
      <c r="D13" s="15">
        <f>IF(D12&lt;=0.9,0.1,0)</f>
        <v>0.1</v>
      </c>
      <c r="F13" s="14">
        <f>IF(AND(D12&gt;0.9,D12&lt;1),育児時短就業給付金計算!D6,0)</f>
        <v>0</v>
      </c>
      <c r="G13" t="s">
        <v>10</v>
      </c>
    </row>
    <row r="14" spans="1:8" x14ac:dyDescent="0.15">
      <c r="D14" s="15">
        <f>IF(AND(D12&gt;0.9,D12&lt;1),F14,0)</f>
        <v>0</v>
      </c>
      <c r="F14" s="17">
        <f>IFERROR(ROUND((9000*F13/(F12*100)-90)/100,4),0)</f>
        <v>0</v>
      </c>
    </row>
    <row r="15" spans="1:8" x14ac:dyDescent="0.15">
      <c r="F15" s="16"/>
    </row>
    <row r="16" spans="1:8" x14ac:dyDescent="0.15">
      <c r="B16" t="s">
        <v>16</v>
      </c>
      <c r="D16" s="15">
        <f>SUM(D13:D15)</f>
        <v>0.1</v>
      </c>
    </row>
    <row r="18" spans="1:8" x14ac:dyDescent="0.15">
      <c r="A18" s="9" t="s">
        <v>19</v>
      </c>
    </row>
    <row r="19" spans="1:8" ht="5.25" customHeight="1" x14ac:dyDescent="0.15"/>
    <row r="20" spans="1:8" x14ac:dyDescent="0.15">
      <c r="B20" t="s">
        <v>20</v>
      </c>
      <c r="D20" s="13">
        <v>459000</v>
      </c>
      <c r="E20" s="27" t="s">
        <v>4</v>
      </c>
      <c r="F20" s="27"/>
      <c r="G20" s="27"/>
      <c r="H20" s="27"/>
    </row>
    <row r="21" spans="1:8" x14ac:dyDescent="0.15">
      <c r="B21" t="s">
        <v>21</v>
      </c>
      <c r="D21" s="13">
        <v>2295</v>
      </c>
      <c r="E21" s="27"/>
      <c r="F21" s="27"/>
      <c r="G21" s="27"/>
      <c r="H21" s="27"/>
    </row>
    <row r="23" spans="1:8" x14ac:dyDescent="0.15">
      <c r="B23" t="s">
        <v>22</v>
      </c>
      <c r="D23" s="12">
        <f>ROUNDDOWN(育児時短就業給付金計算!D7*計算シート!D16,0)</f>
        <v>20000</v>
      </c>
      <c r="E23" t="s">
        <v>10</v>
      </c>
    </row>
    <row r="24" spans="1:8" x14ac:dyDescent="0.15">
      <c r="D24" s="12"/>
    </row>
    <row r="25" spans="1:8" x14ac:dyDescent="0.15">
      <c r="D25" s="12">
        <f>IF(AND(D23+育児時短就業給付金計算!D7&lt;=D20,D23&gt;=D21),D23,0)</f>
        <v>20000</v>
      </c>
      <c r="E25" t="s">
        <v>10</v>
      </c>
    </row>
    <row r="26" spans="1:8" x14ac:dyDescent="0.15">
      <c r="D26" s="12">
        <f>IF(AND(D23+育児時短就業給付金計算!D7&gt;D20,育児時短就業給付金計算!D7&lt;計算シート!D20),D20-育児時短就業給付金計算!D7,0)</f>
        <v>0</v>
      </c>
      <c r="E26" t="s">
        <v>10</v>
      </c>
    </row>
    <row r="27" spans="1:8" x14ac:dyDescent="0.15">
      <c r="D27" s="12"/>
    </row>
    <row r="28" spans="1:8" x14ac:dyDescent="0.15">
      <c r="B28" t="s">
        <v>24</v>
      </c>
      <c r="D28" s="12">
        <f>SUM(D25:D27)</f>
        <v>20000</v>
      </c>
      <c r="E28" t="s">
        <v>10</v>
      </c>
    </row>
  </sheetData>
  <mergeCells count="2">
    <mergeCell ref="E5:H6"/>
    <mergeCell ref="E20:H2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育児時短就業給付金計算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2025-05-19T05:06:14Z</cp:lastPrinted>
  <dcterms:created xsi:type="dcterms:W3CDTF">2016-11-16T07:33:36Z</dcterms:created>
  <dcterms:modified xsi:type="dcterms:W3CDTF">2025-05-19T05:22:35Z</dcterms:modified>
</cp:coreProperties>
</file>